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D\Documents\Сесії Ставне\9 сесія\15.02.2022 2 засідання 9 сесії\Звіт бюджет за 2021\"/>
    </mc:Choice>
  </mc:AlternateContent>
  <bookViews>
    <workbookView xWindow="0" yWindow="0" windowWidth="15345" windowHeight="6750"/>
  </bookViews>
  <sheets>
    <sheet name="доходи" sheetId="1" r:id="rId1"/>
    <sheet name="Видат дод 2" sheetId="2" r:id="rId2"/>
    <sheet name="кредитування" sheetId="3" r:id="rId3"/>
    <sheet name="програми" sheetId="5" r:id="rId4"/>
  </sheets>
  <externalReferences>
    <externalReference r:id="rId5"/>
  </externalReferences>
  <definedNames>
    <definedName name="_Б21000" localSheetId="3">#REF!</definedName>
    <definedName name="_Б21000">#REF!</definedName>
    <definedName name="_Б22000" localSheetId="3">#REF!</definedName>
    <definedName name="_Б22000">#REF!</definedName>
    <definedName name="_Б22100" localSheetId="3">#REF!</definedName>
    <definedName name="_Б22100">#REF!</definedName>
    <definedName name="_Б22110" localSheetId="3">#REF!</definedName>
    <definedName name="_Б22110">#REF!</definedName>
    <definedName name="_Б22111" localSheetId="3">#REF!</definedName>
    <definedName name="_Б22111">#REF!</definedName>
    <definedName name="_Б22112" localSheetId="3">#REF!</definedName>
    <definedName name="_Б22112">#REF!</definedName>
    <definedName name="_Б22200" localSheetId="3">#REF!</definedName>
    <definedName name="_Б22200">#REF!</definedName>
    <definedName name="_Б23000" localSheetId="3">#REF!</definedName>
    <definedName name="_Б23000">#REF!</definedName>
    <definedName name="_Б24000" localSheetId="3">#REF!</definedName>
    <definedName name="_Б24000">#REF!</definedName>
    <definedName name="_Б25000" localSheetId="3">#REF!</definedName>
    <definedName name="_Б25000">#REF!</definedName>
    <definedName name="_Б41000" localSheetId="3">#REF!</definedName>
    <definedName name="_Б41000">#REF!</definedName>
    <definedName name="_Б42000" localSheetId="3">#REF!</definedName>
    <definedName name="_Б42000">#REF!</definedName>
    <definedName name="_Б43000" localSheetId="3">#REF!</definedName>
    <definedName name="_Б43000">#REF!</definedName>
    <definedName name="_Б44000" localSheetId="3">#REF!</definedName>
    <definedName name="_Б44000">#REF!</definedName>
    <definedName name="_Б45000" localSheetId="3">#REF!</definedName>
    <definedName name="_Б45000">#REF!</definedName>
    <definedName name="_Б46000" localSheetId="3">#REF!</definedName>
    <definedName name="_Б46000">#REF!</definedName>
    <definedName name="_В010100">#REF!</definedName>
    <definedName name="_В010200">#REF!</definedName>
    <definedName name="_В040000">#REF!</definedName>
    <definedName name="_В050000">#REF!</definedName>
    <definedName name="_В060000">#REF!</definedName>
    <definedName name="_В070000">#REF!</definedName>
    <definedName name="_В080000">#REF!</definedName>
    <definedName name="_В090000">#REF!</definedName>
    <definedName name="_В090200">#REF!</definedName>
    <definedName name="_В090201">#REF!</definedName>
    <definedName name="_В090202">#REF!</definedName>
    <definedName name="_В090203">#REF!</definedName>
    <definedName name="_В090300">#REF!</definedName>
    <definedName name="_В090301">#REF!</definedName>
    <definedName name="_В090302">#REF!</definedName>
    <definedName name="_В090303">#REF!</definedName>
    <definedName name="_В090304">#REF!</definedName>
    <definedName name="_В090305">#REF!</definedName>
    <definedName name="_В090306">#REF!</definedName>
    <definedName name="_В090307">#REF!</definedName>
    <definedName name="_В090400">#REF!</definedName>
    <definedName name="_В090405">#REF!</definedName>
    <definedName name="_В090412">#REF!</definedName>
    <definedName name="_В090601">#REF!</definedName>
    <definedName name="_В090700">#REF!</definedName>
    <definedName name="_В090900">#REF!</definedName>
    <definedName name="_В091100">#REF!</definedName>
    <definedName name="_В091200">#REF!</definedName>
    <definedName name="_В100000">#REF!</definedName>
    <definedName name="_В100100">#REF!</definedName>
    <definedName name="_В100103">#REF!</definedName>
    <definedName name="_В100200">#REF!</definedName>
    <definedName name="_В100203">#REF!</definedName>
    <definedName name="_В100204">#REF!</definedName>
    <definedName name="_В110000">#REF!</definedName>
    <definedName name="_В120000">#REF!</definedName>
    <definedName name="_В130000">#REF!</definedName>
    <definedName name="_В140000">#REF!</definedName>
    <definedName name="_В140102">#REF!</definedName>
    <definedName name="_В150000">#REF!</definedName>
    <definedName name="_В150101">#REF!</definedName>
    <definedName name="_В160000">#REF!</definedName>
    <definedName name="_В160100">#REF!</definedName>
    <definedName name="_В160103">#REF!</definedName>
    <definedName name="_В160200">#REF!</definedName>
    <definedName name="_В160300">#REF!</definedName>
    <definedName name="_В160304">#REF!</definedName>
    <definedName name="_В170000">#REF!</definedName>
    <definedName name="_В170100">#REF!</definedName>
    <definedName name="_В170101">#REF!</definedName>
    <definedName name="_В170300">#REF!</definedName>
    <definedName name="_В170303">#REF!</definedName>
    <definedName name="_В170600">#REF!</definedName>
    <definedName name="_В170601">#REF!</definedName>
    <definedName name="_В170700">#REF!</definedName>
    <definedName name="_В170703">#REF!</definedName>
    <definedName name="_В200000">#REF!</definedName>
    <definedName name="_В210000">#REF!</definedName>
    <definedName name="_В210200">#REF!</definedName>
    <definedName name="_В240000">#REF!</definedName>
    <definedName name="_В240600">#REF!</definedName>
    <definedName name="_В250000">#REF!</definedName>
    <definedName name="_В250102">#REF!</definedName>
    <definedName name="_В250200">#REF!</definedName>
    <definedName name="_В250301">#REF!</definedName>
    <definedName name="_В250307">#REF!</definedName>
    <definedName name="_В250500">#REF!</definedName>
    <definedName name="_В250501">#REF!</definedName>
    <definedName name="_В250502">#REF!</definedName>
    <definedName name="_Д100000">#REF!</definedName>
    <definedName name="_Д110000">#REF!</definedName>
    <definedName name="_Д110100">#REF!</definedName>
    <definedName name="_Д110200">#REF!</definedName>
    <definedName name="_Д120000">#REF!</definedName>
    <definedName name="_Д120200">#REF!</definedName>
    <definedName name="_Д130000">#REF!</definedName>
    <definedName name="_Д130100">#REF!</definedName>
    <definedName name="_Д130200">#REF!</definedName>
    <definedName name="_Д130300">#REF!</definedName>
    <definedName name="_Д130500">#REF!</definedName>
    <definedName name="_Д140000">#REF!</definedName>
    <definedName name="_Д140601">#REF!</definedName>
    <definedName name="_Д140602">#REF!</definedName>
    <definedName name="_Д140603">#REF!</definedName>
    <definedName name="_Д140700">#REF!</definedName>
    <definedName name="_Д160000">#REF!</definedName>
    <definedName name="_Д160100">#REF!</definedName>
    <definedName name="_Д160200">#REF!</definedName>
    <definedName name="_Д160300">#REF!</definedName>
    <definedName name="_Д200000">#REF!</definedName>
    <definedName name="_Д210000">#REF!</definedName>
    <definedName name="_Д210700">#REF!</definedName>
    <definedName name="_Д220000">#REF!</definedName>
    <definedName name="_Д220800">#REF!</definedName>
    <definedName name="_Д220900">#REF!</definedName>
    <definedName name="_Д230000">#REF!</definedName>
    <definedName name="_Д240000">#REF!</definedName>
    <definedName name="_Д240800">#REF!</definedName>
    <definedName name="_Д400000">#REF!</definedName>
    <definedName name="_Д410100">#REF!</definedName>
    <definedName name="_Д410400">#REF!</definedName>
    <definedName name="_Д500000">#REF!</definedName>
    <definedName name="_Д500800">#REF!</definedName>
    <definedName name="_Д500900">#REF!</definedName>
    <definedName name="_Е1000">#REF!</definedName>
    <definedName name="_Е1100">#REF!</definedName>
    <definedName name="_Е1110">#REF!</definedName>
    <definedName name="_Е1120">#REF!</definedName>
    <definedName name="_Е1130">#REF!</definedName>
    <definedName name="_Е1140">#REF!</definedName>
    <definedName name="_Е1150">#REF!</definedName>
    <definedName name="_Е1160">#REF!</definedName>
    <definedName name="_Е1161">#REF!</definedName>
    <definedName name="_Е1162">#REF!</definedName>
    <definedName name="_Е1163">#REF!</definedName>
    <definedName name="_Е1164">#REF!</definedName>
    <definedName name="_Е1170">#REF!</definedName>
    <definedName name="_Е1200">#REF!</definedName>
    <definedName name="_Е1300">#REF!</definedName>
    <definedName name="_Е1340">#REF!</definedName>
    <definedName name="_Е2000">#REF!</definedName>
    <definedName name="_Е2100">#REF!</definedName>
    <definedName name="_Е2110">#REF!</definedName>
    <definedName name="_Е2120">#REF!</definedName>
    <definedName name="_Е2130">#REF!</definedName>
    <definedName name="_Е2200">#REF!</definedName>
    <definedName name="_Е2300">#REF!</definedName>
    <definedName name="_Е3000">#REF!</definedName>
    <definedName name="_Е4000">#REF!</definedName>
    <definedName name="_ІБ900501" localSheetId="3">#REF!</definedName>
    <definedName name="_ІБ900501">#REF!</definedName>
    <definedName name="_ІБ900502" localSheetId="3">#REF!</definedName>
    <definedName name="_ІБ900502">#REF!</definedName>
    <definedName name="_ІВ900201">#REF!</definedName>
    <definedName name="_ІВ900202">#REF!</definedName>
    <definedName name="_ІД900101">#REF!</definedName>
    <definedName name="_ІД900102">#REF!</definedName>
    <definedName name="_ІЕ900203">#REF!</definedName>
    <definedName name="_ІЕ900300">#REF!</definedName>
    <definedName name="_ІФ900400">#REF!</definedName>
    <definedName name="_Ф100000">#REF!</definedName>
    <definedName name="_Ф101000">#REF!</definedName>
    <definedName name="_Ф102000">#REF!</definedName>
    <definedName name="_Ф201000">#REF!</definedName>
    <definedName name="_Ф201010">#REF!</definedName>
    <definedName name="_Ф201011">#REF!</definedName>
    <definedName name="_Ф201012">#REF!</definedName>
    <definedName name="_Ф201020">#REF!</definedName>
    <definedName name="_Ф201021">#REF!</definedName>
    <definedName name="_Ф201022">#REF!</definedName>
    <definedName name="_Ф201030">#REF!</definedName>
    <definedName name="_Ф201031">#REF!</definedName>
    <definedName name="_Ф201032">#REF!</definedName>
    <definedName name="_Ф202000">#REF!</definedName>
    <definedName name="_Ф202010">#REF!</definedName>
    <definedName name="_Ф202011">#REF!</definedName>
    <definedName name="_Ф202012">#REF!</definedName>
    <definedName name="_Ф203000">#REF!</definedName>
    <definedName name="_Ф203010">#REF!</definedName>
    <definedName name="_Ф203011">#REF!</definedName>
    <definedName name="_Ф203012">#REF!</definedName>
    <definedName name="_Ф204000">#REF!</definedName>
    <definedName name="_Ф205000">#REF!</definedName>
    <definedName name="_Ф206000">#REF!</definedName>
    <definedName name="_Ф206001">#REF!</definedName>
    <definedName name="_Ф206002">#REF!</definedName>
    <definedName name="_xlnm._FilterDatabase" localSheetId="3" hidden="1">програми!$H$1:$H$44</definedName>
    <definedName name="a" localSheetId="2" hidden="1">{#N/A,#N/A,FALSE,"Лист4"}</definedName>
    <definedName name="a" localSheetId="3" hidden="1">{#N/A,#N/A,FALSE,"Лист4"}</definedName>
    <definedName name="a" hidden="1">{#N/A,#N/A,FALSE,"Лист4"}</definedName>
    <definedName name="aa" localSheetId="3">#REF!</definedName>
    <definedName name="aa">#REF!</definedName>
    <definedName name="aaaaa" localSheetId="2" hidden="1">{#N/A,#N/A,FALSE,"Лист4"}</definedName>
    <definedName name="aaaaa" localSheetId="3" hidden="1">{#N/A,#N/A,FALSE,"Лист4"}</definedName>
    <definedName name="aaaaa" hidden="1">{#N/A,#N/A,FALSE,"Лист4"}</definedName>
    <definedName name="aaaaaaaaaaaaaaaa" localSheetId="2" hidden="1">{#N/A,#N/A,FALSE,"Лист4"}</definedName>
    <definedName name="aaaaaaaaaaaaaaaa" localSheetId="3" hidden="1">{#N/A,#N/A,FALSE,"Лист4"}</definedName>
    <definedName name="aaaaaaaaaaaaaaaa" hidden="1">{#N/A,#N/A,FALSE,"Лист4"}</definedName>
    <definedName name="aaaaaaaaaaaaaaaaaaa" localSheetId="2" hidden="1">{#N/A,#N/A,FALSE,"Лист4"}</definedName>
    <definedName name="aaaaaaaaaaaaaaaaaaa" localSheetId="3" hidden="1">{#N/A,#N/A,FALSE,"Лист4"}</definedName>
    <definedName name="aaaaaaaaaaaaaaaaaaa" hidden="1">{#N/A,#N/A,FALSE,"Лист4"}</definedName>
    <definedName name="aaaaaaaaaaaaaaaaaaaaaaaaaa" localSheetId="2" hidden="1">{#N/A,#N/A,FALSE,"Лист4"}</definedName>
    <definedName name="aaaaaaaaaaaaaaaaaaaaaaaaaa" localSheetId="3" hidden="1">{#N/A,#N/A,FALSE,"Лист4"}</definedName>
    <definedName name="aaaaaaaaaaaaaaaaaaaaaaaaaa" hidden="1">{#N/A,#N/A,FALSE,"Лист4"}</definedName>
    <definedName name="ab" localSheetId="2" hidden="1">{#N/A,#N/A,FALSE,"Лист4"}</definedName>
    <definedName name="ab" localSheetId="3" hidden="1">{#N/A,#N/A,FALSE,"Лист4"}</definedName>
    <definedName name="ab" hidden="1">{#N/A,#N/A,FALSE,"Лист4"}</definedName>
    <definedName name="am" localSheetId="2" hidden="1">{#N/A,#N/A,FALSE,"Лист4"}</definedName>
    <definedName name="am" localSheetId="3" hidden="1">{#N/A,#N/A,FALSE,"Лист4"}</definedName>
    <definedName name="am" hidden="1">{#N/A,#N/A,FALSE,"Лист4"}</definedName>
    <definedName name="ao" localSheetId="2" hidden="1">{#N/A,#N/A,FALSE,"Лист4"}</definedName>
    <definedName name="ao" localSheetId="3" hidden="1">{#N/A,#N/A,FALSE,"Лист4"}</definedName>
    <definedName name="ao" hidden="1">{#N/A,#N/A,FALSE,"Лист4"}</definedName>
    <definedName name="aqqqqqq" localSheetId="2" hidden="1">{#N/A,#N/A,FALSE,"Лист4"}</definedName>
    <definedName name="aqqqqqq" localSheetId="3" hidden="1">{#N/A,#N/A,FALSE,"Лист4"}</definedName>
    <definedName name="aqqqqqq" hidden="1">{#N/A,#N/A,FALSE,"Лист4"}</definedName>
    <definedName name="as" localSheetId="2" hidden="1">{#N/A,#N/A,FALSE,"Лист4"}</definedName>
    <definedName name="as" localSheetId="3" hidden="1">{#N/A,#N/A,FALSE,"Лист4"}</definedName>
    <definedName name="as" hidden="1">{#N/A,#N/A,FALSE,"Лист4"}</definedName>
    <definedName name="asd" localSheetId="2" hidden="1">{#N/A,#N/A,FALSE,"Лист4"}</definedName>
    <definedName name="asd" localSheetId="3" hidden="1">{#N/A,#N/A,FALSE,"Лист4"}</definedName>
    <definedName name="asd" hidden="1">{#N/A,#N/A,FALSE,"Лист4"}</definedName>
    <definedName name="asdd" localSheetId="2" hidden="1">{#N/A,#N/A,FALSE,"Лист4"}</definedName>
    <definedName name="asdd" localSheetId="3" hidden="1">{#N/A,#N/A,FALSE,"Лист4"}</definedName>
    <definedName name="asdd" hidden="1">{#N/A,#N/A,FALSE,"Лист4"}</definedName>
    <definedName name="asdf" localSheetId="2">#REF!</definedName>
    <definedName name="asdf" localSheetId="3">#REF!</definedName>
    <definedName name="asdf">#REF!</definedName>
    <definedName name="asdfg" localSheetId="2" hidden="1">{#N/A,#N/A,FALSE,"Лист4"}</definedName>
    <definedName name="asdfg" localSheetId="3" hidden="1">{#N/A,#N/A,FALSE,"Лист4"}</definedName>
    <definedName name="asdfg" hidden="1">{#N/A,#N/A,FALSE,"Лист4"}</definedName>
    <definedName name="asdfgh" localSheetId="2" hidden="1">{#N/A,#N/A,FALSE,"Лист4"}</definedName>
    <definedName name="asdfgh" localSheetId="3" hidden="1">{#N/A,#N/A,FALSE,"Лист4"}</definedName>
    <definedName name="asdfgh" hidden="1">{#N/A,#N/A,FALSE,"Лист4"}</definedName>
    <definedName name="asdfghj" localSheetId="2" hidden="1">{#N/A,#N/A,FALSE,"Лист4"}</definedName>
    <definedName name="asdfghj" localSheetId="3" hidden="1">{#N/A,#N/A,FALSE,"Лист4"}</definedName>
    <definedName name="asdfghj" hidden="1">{#N/A,#N/A,FALSE,"Лист4"}</definedName>
    <definedName name="asdfghjk" localSheetId="2" hidden="1">{#N/A,#N/A,FALSE,"Лист4"}</definedName>
    <definedName name="asdfghjk" localSheetId="3" hidden="1">{#N/A,#N/A,FALSE,"Лист4"}</definedName>
    <definedName name="asdfghjk" hidden="1">{#N/A,#N/A,FALSE,"Лист4"}</definedName>
    <definedName name="asdfghjkl" localSheetId="2" hidden="1">{#N/A,#N/A,FALSE,"Лист4"}</definedName>
    <definedName name="asdfghjkl" localSheetId="3" hidden="1">{#N/A,#N/A,FALSE,"Лист4"}</definedName>
    <definedName name="asdfghjkl" hidden="1">{#N/A,#N/A,FALSE,"Лист4"}</definedName>
    <definedName name="av" localSheetId="2" hidden="1">{#N/A,#N/A,FALSE,"Лист4"}</definedName>
    <definedName name="av" localSheetId="3" hidden="1">{#N/A,#N/A,FALSE,"Лист4"}</definedName>
    <definedName name="av" hidden="1">{#N/A,#N/A,FALSE,"Лист4"}</definedName>
    <definedName name="aw" localSheetId="2" hidden="1">{#N/A,#N/A,FALSE,"Лист4"}</definedName>
    <definedName name="aw" localSheetId="3" hidden="1">{#N/A,#N/A,FALSE,"Лист4"}</definedName>
    <definedName name="aw" hidden="1">{#N/A,#N/A,FALSE,"Лист4"}</definedName>
    <definedName name="aww" localSheetId="2" hidden="1">{#N/A,#N/A,FALSE,"Лист4"}</definedName>
    <definedName name="aww" localSheetId="3" hidden="1">{#N/A,#N/A,FALSE,"Лист4"}</definedName>
    <definedName name="aww" hidden="1">{#N/A,#N/A,FALSE,"Лист4"}</definedName>
    <definedName name="ax" localSheetId="2" hidden="1">{#N/A,#N/A,FALSE,"Лист4"}</definedName>
    <definedName name="ax" localSheetId="3" hidden="1">{#N/A,#N/A,FALSE,"Лист4"}</definedName>
    <definedName name="ax" hidden="1">{#N/A,#N/A,FALSE,"Лист4"}</definedName>
    <definedName name="az" localSheetId="2" hidden="1">{#N/A,#N/A,FALSE,"Лист4"}</definedName>
    <definedName name="az" localSheetId="3" hidden="1">{#N/A,#N/A,FALSE,"Лист4"}</definedName>
    <definedName name="az" hidden="1">{#N/A,#N/A,FALSE,"Лист4"}</definedName>
    <definedName name="aza" localSheetId="2" hidden="1">{#N/A,#N/A,FALSE,"Лист4"}</definedName>
    <definedName name="aza" localSheetId="3" hidden="1">{#N/A,#N/A,FALSE,"Лист4"}</definedName>
    <definedName name="aza" hidden="1">{#N/A,#N/A,FALSE,"Лист4"}</definedName>
    <definedName name="azd" localSheetId="2" hidden="1">{#N/A,#N/A,FALSE,"Лист4"}</definedName>
    <definedName name="azd" localSheetId="3" hidden="1">{#N/A,#N/A,FALSE,"Лист4"}</definedName>
    <definedName name="azd" hidden="1">{#N/A,#N/A,FALSE,"Лист4"}</definedName>
    <definedName name="azz" localSheetId="2" hidden="1">{#N/A,#N/A,FALSE,"Лист4"}</definedName>
    <definedName name="azz" localSheetId="3" hidden="1">{#N/A,#N/A,FALSE,"Лист4"}</definedName>
    <definedName name="azz" hidden="1">{#N/A,#N/A,FALSE,"Лист4"}</definedName>
    <definedName name="azzz" localSheetId="2" hidden="1">{#N/A,#N/A,FALSE,"Лист4"}</definedName>
    <definedName name="azzz" localSheetId="3" hidden="1">{#N/A,#N/A,FALSE,"Лист4"}</definedName>
    <definedName name="azzz" hidden="1">{#N/A,#N/A,FALSE,"Лист4"}</definedName>
    <definedName name="azzzz" localSheetId="2" hidden="1">{#N/A,#N/A,FALSE,"Лист4"}</definedName>
    <definedName name="azzzz" localSheetId="3" hidden="1">{#N/A,#N/A,FALSE,"Лист4"}</definedName>
    <definedName name="azzzz" hidden="1">{#N/A,#N/A,FALSE,"Лист4"}</definedName>
    <definedName name="azzzzzzzzz" localSheetId="2" hidden="1">{#N/A,#N/A,FALSE,"Лист4"}</definedName>
    <definedName name="azzzzzzzzz" localSheetId="3" hidden="1">{#N/A,#N/A,FALSE,"Лист4"}</definedName>
    <definedName name="azzzzzzzzz" hidden="1">{#N/A,#N/A,FALSE,"Лист4"}</definedName>
    <definedName name="b" localSheetId="2" hidden="1">{#N/A,#N/A,FALSE,"Лист4"}</definedName>
    <definedName name="b" localSheetId="3" hidden="1">{#N/A,#N/A,FALSE,"Лист4"}</definedName>
    <definedName name="b" hidden="1">{#N/A,#N/A,FALSE,"Лист4"}</definedName>
    <definedName name="bb" localSheetId="3">#REF!</definedName>
    <definedName name="bb">#REF!</definedName>
    <definedName name="bbb" localSheetId="3">#REF!</definedName>
    <definedName name="bbb">#REF!</definedName>
    <definedName name="bbbb" localSheetId="2" hidden="1">{#N/A,#N/A,FALSE,"Лист4"}</definedName>
    <definedName name="bbbb" localSheetId="3" hidden="1">{#N/A,#N/A,FALSE,"Лист4"}</definedName>
    <definedName name="bbbb" hidden="1">{#N/A,#N/A,FALSE,"Лист4"}</definedName>
    <definedName name="bbbbbbb" localSheetId="2" hidden="1">{#N/A,#N/A,FALSE,"Лист4"}</definedName>
    <definedName name="bbbbbbb" localSheetId="3" hidden="1">{#N/A,#N/A,FALSE,"Лист4"}</definedName>
    <definedName name="bbbbbbb" hidden="1">{#N/A,#N/A,FALSE,"Лист4"}</definedName>
    <definedName name="bbbbbbbbbbbbbbbb" localSheetId="2" hidden="1">{#N/A,#N/A,FALSE,"Лист4"}</definedName>
    <definedName name="bbbbbbbbbbbbbbbb" localSheetId="3" hidden="1">{#N/A,#N/A,FALSE,"Лист4"}</definedName>
    <definedName name="bbbbbbbbbbbbbbbb" hidden="1">{#N/A,#N/A,FALSE,"Лист4"}</definedName>
    <definedName name="bbbbbbbbbbbbbbbbbbb" localSheetId="2" hidden="1">{#N/A,#N/A,FALSE,"Лист4"}</definedName>
    <definedName name="bbbbbbbbbbbbbbbbbbb" localSheetId="3" hidden="1">{#N/A,#N/A,FALSE,"Лист4"}</definedName>
    <definedName name="bbbbbbbbbbbbbbbbbbb" hidden="1">{#N/A,#N/A,FALSE,"Лист4"}</definedName>
    <definedName name="bbbbbbbbbbbbbbbbbbbb" localSheetId="2" hidden="1">{#N/A,#N/A,FALSE,"Лист4"}</definedName>
    <definedName name="bbbbbbbbbbbbbbbbbbbb" localSheetId="3" hidden="1">{#N/A,#N/A,FALSE,"Лист4"}</definedName>
    <definedName name="bbbbbbbbbbbbbbbbbbbb" hidden="1">{#N/A,#N/A,FALSE,"Лист4"}</definedName>
    <definedName name="bbbbbbbbbbbbbbbbbbbbbbbbbbb" localSheetId="2" hidden="1">{#N/A,#N/A,FALSE,"Лист4"}</definedName>
    <definedName name="bbbbbbbbbbbbbbbbbbbbbbbbbbb" localSheetId="3" hidden="1">{#N/A,#N/A,FALSE,"Лист4"}</definedName>
    <definedName name="bbbbbbbbbbbbbbbbbbbbbbbbbbb" hidden="1">{#N/A,#N/A,FALSE,"Лист4"}</definedName>
    <definedName name="bbbbnnnn" localSheetId="2" hidden="1">{#N/A,#N/A,FALSE,"Лист4"}</definedName>
    <definedName name="bbbbnnnn" localSheetId="3" hidden="1">{#N/A,#N/A,FALSE,"Лист4"}</definedName>
    <definedName name="bbbbnnnn" hidden="1">{#N/A,#N/A,FALSE,"Лист4"}</definedName>
    <definedName name="bbbm" localSheetId="2" hidden="1">{#N/A,#N/A,FALSE,"Лист4"}</definedName>
    <definedName name="bbbm" localSheetId="3" hidden="1">{#N/A,#N/A,FALSE,"Лист4"}</definedName>
    <definedName name="bbbm" hidden="1">{#N/A,#N/A,FALSE,"Лист4"}</definedName>
    <definedName name="bbmm" localSheetId="2" hidden="1">{#N/A,#N/A,FALSE,"Лист4"}</definedName>
    <definedName name="bbmm" localSheetId="3" hidden="1">{#N/A,#N/A,FALSE,"Лист4"}</definedName>
    <definedName name="bbmm" hidden="1">{#N/A,#N/A,FALSE,"Лист4"}</definedName>
    <definedName name="bi" localSheetId="2" hidden="1">{#N/A,#N/A,FALSE,"Лист4"}</definedName>
    <definedName name="bi" localSheetId="3" hidden="1">{#N/A,#N/A,FALSE,"Лист4"}</definedName>
    <definedName name="bi" hidden="1">{#N/A,#N/A,FALSE,"Лист4"}</definedName>
    <definedName name="bn" localSheetId="2" hidden="1">{#N/A,#N/A,FALSE,"Лист4"}</definedName>
    <definedName name="bn" localSheetId="3" hidden="1">{#N/A,#N/A,FALSE,"Лист4"}</definedName>
    <definedName name="bn" hidden="1">{#N/A,#N/A,FALSE,"Лист4"}</definedName>
    <definedName name="bo" localSheetId="2" hidden="1">{#N/A,#N/A,FALSE,"Лист4"}</definedName>
    <definedName name="bo" localSheetId="3" hidden="1">{#N/A,#N/A,FALSE,"Лист4"}</definedName>
    <definedName name="bo" hidden="1">{#N/A,#N/A,FALSE,"Лист4"}</definedName>
    <definedName name="boo" localSheetId="2" hidden="1">{#N/A,#N/A,FALSE,"Лист4"}</definedName>
    <definedName name="boo" localSheetId="3" hidden="1">{#N/A,#N/A,FALSE,"Лист4"}</definedName>
    <definedName name="boo" hidden="1">{#N/A,#N/A,FALSE,"Лист4"}</definedName>
    <definedName name="boooo" localSheetId="2" hidden="1">{#N/A,#N/A,FALSE,"Лист4"}</definedName>
    <definedName name="boooo" localSheetId="3" hidden="1">{#N/A,#N/A,FALSE,"Лист4"}</definedName>
    <definedName name="boooo" hidden="1">{#N/A,#N/A,FALSE,"Лист4"}</definedName>
    <definedName name="cde" localSheetId="2" hidden="1">{#N/A,#N/A,FALSE,"Лист4"}</definedName>
    <definedName name="cde" localSheetId="3" hidden="1">{#N/A,#N/A,FALSE,"Лист4"}</definedName>
    <definedName name="cde" hidden="1">{#N/A,#N/A,FALSE,"Лист4"}</definedName>
    <definedName name="cp" localSheetId="2" hidden="1">{#N/A,#N/A,FALSE,"Лист4"}</definedName>
    <definedName name="cp" localSheetId="3" hidden="1">{#N/A,#N/A,FALSE,"Лист4"}</definedName>
    <definedName name="cp" hidden="1">{#N/A,#N/A,FALSE,"Лист4"}</definedName>
    <definedName name="cv" localSheetId="2" hidden="1">{#N/A,#N/A,FALSE,"Лист4"}</definedName>
    <definedName name="cv" localSheetId="3" hidden="1">{#N/A,#N/A,FALSE,"Лист4"}</definedName>
    <definedName name="cv" hidden="1">{#N/A,#N/A,FALSE,"Лист4"}</definedName>
    <definedName name="cvcvcv" localSheetId="2" hidden="1">{#N/A,#N/A,FALSE,"Лист4"}</definedName>
    <definedName name="cvcvcv" localSheetId="3" hidden="1">{#N/A,#N/A,FALSE,"Лист4"}</definedName>
    <definedName name="cvcvcv" hidden="1">{#N/A,#N/A,FALSE,"Лист4"}</definedName>
    <definedName name="cvv" localSheetId="2" hidden="1">{#N/A,#N/A,FALSE,"Лист4"}</definedName>
    <definedName name="cvv" localSheetId="3" hidden="1">{#N/A,#N/A,FALSE,"Лист4"}</definedName>
    <definedName name="cvv" hidden="1">{#N/A,#N/A,FALSE,"Лист4"}</definedName>
    <definedName name="cvvv" localSheetId="2" hidden="1">{#N/A,#N/A,FALSE,"Лист4"}</definedName>
    <definedName name="cvvv" localSheetId="3" hidden="1">{#N/A,#N/A,FALSE,"Лист4"}</definedName>
    <definedName name="cvvv" hidden="1">{#N/A,#N/A,FALSE,"Лист4"}</definedName>
    <definedName name="cvvvvvv" localSheetId="2" hidden="1">{#N/A,#N/A,FALSE,"Лист4"}</definedName>
    <definedName name="cvvvvvv" localSheetId="3" hidden="1">{#N/A,#N/A,FALSE,"Лист4"}</definedName>
    <definedName name="cvvvvvv" hidden="1">{#N/A,#N/A,FALSE,"Лист4"}</definedName>
    <definedName name="dc" localSheetId="2" hidden="1">{#N/A,#N/A,FALSE,"Лист4"}</definedName>
    <definedName name="dc" localSheetId="3" hidden="1">{#N/A,#N/A,FALSE,"Лист4"}</definedName>
    <definedName name="dc" hidden="1">{#N/A,#N/A,FALSE,"Лист4"}</definedName>
    <definedName name="dcv" localSheetId="2" hidden="1">{#N/A,#N/A,FALSE,"Лист4"}</definedName>
    <definedName name="dcv" localSheetId="3" hidden="1">{#N/A,#N/A,FALSE,"Лист4"}</definedName>
    <definedName name="dcv" hidden="1">{#N/A,#N/A,FALSE,"Лист4"}</definedName>
    <definedName name="e" localSheetId="2" hidden="1">{#N/A,#N/A,FALSE,"Лист4"}</definedName>
    <definedName name="e" localSheetId="3" hidden="1">{#N/A,#N/A,FALSE,"Лист4"}</definedName>
    <definedName name="e" hidden="1">{#N/A,#N/A,FALSE,"Лист4"}</definedName>
    <definedName name="ea" localSheetId="2" hidden="1">{#N/A,#N/A,FALSE,"Лист4"}</definedName>
    <definedName name="ea" localSheetId="3" hidden="1">{#N/A,#N/A,FALSE,"Лист4"}</definedName>
    <definedName name="ea" hidden="1">{#N/A,#N/A,FALSE,"Лист4"}</definedName>
    <definedName name="ecs" localSheetId="2" hidden="1">{#N/A,#N/A,FALSE,"Лист4"}</definedName>
    <definedName name="ecs" localSheetId="3" hidden="1">{#N/A,#N/A,FALSE,"Лист4"}</definedName>
    <definedName name="ecs" hidden="1">{#N/A,#N/A,FALSE,"Лист4"}</definedName>
    <definedName name="edc" localSheetId="2" hidden="1">{#N/A,#N/A,FALSE,"Лист4"}</definedName>
    <definedName name="edc" localSheetId="3" hidden="1">{#N/A,#N/A,FALSE,"Лист4"}</definedName>
    <definedName name="edc" hidden="1">{#N/A,#N/A,FALSE,"Лист4"}</definedName>
    <definedName name="ee" localSheetId="2" hidden="1">{#N/A,#N/A,FALSE,"Лист4"}</definedName>
    <definedName name="ee" localSheetId="3" hidden="1">{#N/A,#N/A,FALSE,"Лист4"}</definedName>
    <definedName name="ee" hidden="1">{#N/A,#N/A,FALSE,"Лист4"}</definedName>
    <definedName name="eee" localSheetId="2" hidden="1">{#N/A,#N/A,FALSE,"Лист4"}</definedName>
    <definedName name="eee" localSheetId="3" hidden="1">{#N/A,#N/A,FALSE,"Лист4"}</definedName>
    <definedName name="eee" hidden="1">{#N/A,#N/A,FALSE,"Лист4"}</definedName>
    <definedName name="eeee" localSheetId="2" hidden="1">{#N/A,#N/A,FALSE,"Лист4"}</definedName>
    <definedName name="eeee" localSheetId="3" hidden="1">{#N/A,#N/A,FALSE,"Лист4"}</definedName>
    <definedName name="eeee" hidden="1">{#N/A,#N/A,FALSE,"Лист4"}</definedName>
    <definedName name="eeeee" localSheetId="2" hidden="1">{#N/A,#N/A,FALSE,"Лист4"}</definedName>
    <definedName name="eeeee" localSheetId="3" hidden="1">{#N/A,#N/A,FALSE,"Лист4"}</definedName>
    <definedName name="eeeee" hidden="1">{#N/A,#N/A,FALSE,"Лист4"}</definedName>
    <definedName name="eeeeee" localSheetId="2" hidden="1">{#N/A,#N/A,FALSE,"Лист4"}</definedName>
    <definedName name="eeeeee" localSheetId="3" hidden="1">{#N/A,#N/A,FALSE,"Лист4"}</definedName>
    <definedName name="eeeeee" hidden="1">{#N/A,#N/A,FALSE,"Лист4"}</definedName>
    <definedName name="eeeeeeee" localSheetId="2" hidden="1">{#N/A,#N/A,FALSE,"Лист4"}</definedName>
    <definedName name="eeeeeeee" localSheetId="3" hidden="1">{#N/A,#N/A,FALSE,"Лист4"}</definedName>
    <definedName name="eeeeeeee" hidden="1">{#N/A,#N/A,FALSE,"Лист4"}</definedName>
    <definedName name="eeeeeeeee" localSheetId="2" hidden="1">{#N/A,#N/A,FALSE,"Лист4"}</definedName>
    <definedName name="eeeeeeeee" localSheetId="3" hidden="1">{#N/A,#N/A,FALSE,"Лист4"}</definedName>
    <definedName name="eeeeeeeee" hidden="1">{#N/A,#N/A,FALSE,"Лист4"}</definedName>
    <definedName name="eeeeeeeeee" localSheetId="2" hidden="1">{#N/A,#N/A,FALSE,"Лист4"}</definedName>
    <definedName name="eeeeeeeeee" localSheetId="3" hidden="1">{#N/A,#N/A,FALSE,"Лист4"}</definedName>
    <definedName name="eeeeeeeeee" hidden="1">{#N/A,#N/A,FALSE,"Лист4"}</definedName>
    <definedName name="eeeeeeeeeeeeeeeeeeeee" localSheetId="2" hidden="1">{#N/A,#N/A,FALSE,"Лист4"}</definedName>
    <definedName name="eeeeeeeeeeeeeeeeeeeee" localSheetId="3" hidden="1">{#N/A,#N/A,FALSE,"Лист4"}</definedName>
    <definedName name="eeeeeeeeeeeeeeeeeeeee" hidden="1">{#N/A,#N/A,FALSE,"Лист4"}</definedName>
    <definedName name="eeeeeeeeeeeeeeeeeeeeee" localSheetId="2" hidden="1">{#N/A,#N/A,FALSE,"Лист4"}</definedName>
    <definedName name="eeeeeeeeeeeeeeeeeeeeee" localSheetId="3" hidden="1">{#N/A,#N/A,FALSE,"Лист4"}</definedName>
    <definedName name="eeeeeeeeeeeeeeeeeeeeee" hidden="1">{#N/A,#N/A,FALSE,"Лист4"}</definedName>
    <definedName name="eeeeeeeeeeeeeeeeeeeeeee" localSheetId="2" hidden="1">{#N/A,#N/A,FALSE,"Лист4"}</definedName>
    <definedName name="eeeeeeeeeeeeeeeeeeeeeee" localSheetId="3" hidden="1">{#N/A,#N/A,FALSE,"Лист4"}</definedName>
    <definedName name="eeeeeeeeeeeeeeeeeeeeeee" hidden="1">{#N/A,#N/A,FALSE,"Лист4"}</definedName>
    <definedName name="eeeeeeeeeeeeeeeeeeeeeeeeeeeeee" localSheetId="2" hidden="1">{#N/A,#N/A,FALSE,"Лист4"}</definedName>
    <definedName name="eeeeeeeeeeeeeeeeeeeeeeeeeeeeee" localSheetId="3" hidden="1">{#N/A,#N/A,FALSE,"Лист4"}</definedName>
    <definedName name="eeeeeeeeeeeeeeeeeeeeeeeeeeeeee" hidden="1">{#N/A,#N/A,FALSE,"Лист4"}</definedName>
    <definedName name="eeeeeeeeeeeeeeeeeeeeeer" localSheetId="2" hidden="1">{#N/A,#N/A,FALSE,"Лист4"}</definedName>
    <definedName name="eeeeeeeeeeeeeeeeeeeeeer" localSheetId="3" hidden="1">{#N/A,#N/A,FALSE,"Лист4"}</definedName>
    <definedName name="eeeeeeeeeeeeeeeeeeeeeer" hidden="1">{#N/A,#N/A,FALSE,"Лист4"}</definedName>
    <definedName name="ei" localSheetId="2" hidden="1">{#N/A,#N/A,FALSE,"Лист4"}</definedName>
    <definedName name="ei" localSheetId="3" hidden="1">{#N/A,#N/A,FALSE,"Лист4"}</definedName>
    <definedName name="ei" hidden="1">{#N/A,#N/A,FALSE,"Лист4"}</definedName>
    <definedName name="eo" localSheetId="2" hidden="1">{#N/A,#N/A,FALSE,"Лист4"}</definedName>
    <definedName name="eo" localSheetId="3" hidden="1">{#N/A,#N/A,FALSE,"Лист4"}</definedName>
    <definedName name="eo" hidden="1">{#N/A,#N/A,FALSE,"Лист4"}</definedName>
    <definedName name="ep" localSheetId="2" hidden="1">{#N/A,#N/A,FALSE,"Лист4"}</definedName>
    <definedName name="ep" localSheetId="3" hidden="1">{#N/A,#N/A,FALSE,"Лист4"}</definedName>
    <definedName name="ep" hidden="1">{#N/A,#N/A,FALSE,"Лист4"}</definedName>
    <definedName name="eq" localSheetId="2" hidden="1">{#N/A,#N/A,FALSE,"Лист4"}</definedName>
    <definedName name="eq" localSheetId="3" hidden="1">{#N/A,#N/A,FALSE,"Лист4"}</definedName>
    <definedName name="eq" hidden="1">{#N/A,#N/A,FALSE,"Лист4"}</definedName>
    <definedName name="er" localSheetId="2" hidden="1">{#N/A,#N/A,FALSE,"Лист4"}</definedName>
    <definedName name="er" localSheetId="3" hidden="1">{#N/A,#N/A,FALSE,"Лист4"}</definedName>
    <definedName name="er" hidden="1">{#N/A,#N/A,FALSE,"Лист4"}</definedName>
    <definedName name="err" localSheetId="2" hidden="1">{#N/A,#N/A,FALSE,"Лист4"}</definedName>
    <definedName name="err" localSheetId="3" hidden="1">{#N/A,#N/A,FALSE,"Лист4"}</definedName>
    <definedName name="err" hidden="1">{#N/A,#N/A,FALSE,"Лист4"}</definedName>
    <definedName name="es" localSheetId="2" hidden="1">{#N/A,#N/A,FALSE,"Лист4"}</definedName>
    <definedName name="es" localSheetId="3" hidden="1">{#N/A,#N/A,FALSE,"Лист4"}</definedName>
    <definedName name="es" hidden="1">{#N/A,#N/A,FALSE,"Лист4"}</definedName>
    <definedName name="et" localSheetId="2" hidden="1">{#N/A,#N/A,FALSE,"Лист4"}</definedName>
    <definedName name="et" localSheetId="3" hidden="1">{#N/A,#N/A,FALSE,"Лист4"}</definedName>
    <definedName name="et" hidden="1">{#N/A,#N/A,FALSE,"Лист4"}</definedName>
    <definedName name="eu" localSheetId="2" hidden="1">{#N/A,#N/A,FALSE,"Лист4"}</definedName>
    <definedName name="eu" localSheetId="3" hidden="1">{#N/A,#N/A,FALSE,"Лист4"}</definedName>
    <definedName name="eu" hidden="1">{#N/A,#N/A,FALSE,"Лист4"}</definedName>
    <definedName name="ew" localSheetId="2" hidden="1">{#N/A,#N/A,FALSE,"Лист4"}</definedName>
    <definedName name="ew" localSheetId="3" hidden="1">{#N/A,#N/A,FALSE,"Лист4"}</definedName>
    <definedName name="ew" hidden="1">{#N/A,#N/A,FALSE,"Лист4"}</definedName>
    <definedName name="ewq" localSheetId="2" hidden="1">{#N/A,#N/A,FALSE,"Лист4"}</definedName>
    <definedName name="ewq" localSheetId="3" hidden="1">{#N/A,#N/A,FALSE,"Лист4"}</definedName>
    <definedName name="ewq" hidden="1">{#N/A,#N/A,FALSE,"Лист4"}</definedName>
    <definedName name="eww" localSheetId="2" hidden="1">{#N/A,#N/A,FALSE,"Лист4"}</definedName>
    <definedName name="eww" localSheetId="3" hidden="1">{#N/A,#N/A,FALSE,"Лист4"}</definedName>
    <definedName name="eww" hidden="1">{#N/A,#N/A,FALSE,"Лист4"}</definedName>
    <definedName name="ey" localSheetId="2" hidden="1">{#N/A,#N/A,FALSE,"Лист4"}</definedName>
    <definedName name="ey" localSheetId="3" hidden="1">{#N/A,#N/A,FALSE,"Лист4"}</definedName>
    <definedName name="ey" hidden="1">{#N/A,#N/A,FALSE,"Лист4"}</definedName>
    <definedName name="f" localSheetId="2" hidden="1">{#N/A,#N/A,FALSE,"Лист4"}</definedName>
    <definedName name="f" localSheetId="3" hidden="1">{#N/A,#N/A,FALSE,"Лист4"}</definedName>
    <definedName name="f" hidden="1">{#N/A,#N/A,FALSE,"Лист4"}</definedName>
    <definedName name="ff" localSheetId="2" hidden="1">{#N/A,#N/A,FALSE,"Лист4"}</definedName>
    <definedName name="ff" localSheetId="3" hidden="1">{#N/A,#N/A,FALSE,"Лист4"}</definedName>
    <definedName name="ff" hidden="1">{#N/A,#N/A,FALSE,"Лист4"}</definedName>
    <definedName name="fff" localSheetId="2" hidden="1">{#N/A,#N/A,FALSE,"Лист4"}</definedName>
    <definedName name="fff" localSheetId="3" hidden="1">{#N/A,#N/A,FALSE,"Лист4"}</definedName>
    <definedName name="fff" hidden="1">{#N/A,#N/A,FALSE,"Лист4"}</definedName>
    <definedName name="ffff" localSheetId="2" hidden="1">{#N/A,#N/A,FALSE,"Лист4"}</definedName>
    <definedName name="ffff" localSheetId="3" hidden="1">{#N/A,#N/A,FALSE,"Лист4"}</definedName>
    <definedName name="ffff" hidden="1">{#N/A,#N/A,FALSE,"Лист4"}</definedName>
    <definedName name="fffff" localSheetId="2" hidden="1">{#N/A,#N/A,FALSE,"Лист4"}</definedName>
    <definedName name="fffff" localSheetId="3" hidden="1">{#N/A,#N/A,FALSE,"Лист4"}</definedName>
    <definedName name="fffff" hidden="1">{#N/A,#N/A,FALSE,"Лист4"}</definedName>
    <definedName name="ffffffff" localSheetId="2" hidden="1">{#N/A,#N/A,FALSE,"Лист4"}</definedName>
    <definedName name="ffffffff" localSheetId="3" hidden="1">{#N/A,#N/A,FALSE,"Лист4"}</definedName>
    <definedName name="ffffffff" hidden="1">{#N/A,#N/A,FALSE,"Лист4"}</definedName>
    <definedName name="fffffffff" localSheetId="2" hidden="1">{#N/A,#N/A,FALSE,"Лист4"}</definedName>
    <definedName name="fffffffff" localSheetId="3" hidden="1">{#N/A,#N/A,FALSE,"Лист4"}</definedName>
    <definedName name="fffffffff" hidden="1">{#N/A,#N/A,FALSE,"Лист4"}</definedName>
    <definedName name="ffffffffffffff" localSheetId="2" hidden="1">{#N/A,#N/A,FALSE,"Лист4"}</definedName>
    <definedName name="ffffffffffffff" localSheetId="3" hidden="1">{#N/A,#N/A,FALSE,"Лист4"}</definedName>
    <definedName name="ffffffffffffff" hidden="1">{#N/A,#N/A,FALSE,"Лист4"}</definedName>
    <definedName name="fffffffffffffff" localSheetId="2" hidden="1">{#N/A,#N/A,FALSE,"Лист4"}</definedName>
    <definedName name="fffffffffffffff" localSheetId="3" hidden="1">{#N/A,#N/A,FALSE,"Лист4"}</definedName>
    <definedName name="fffffffffffffff" hidden="1">{#N/A,#N/A,FALSE,"Лист4"}</definedName>
    <definedName name="ffffffffffffffffff" localSheetId="2" hidden="1">{#N/A,#N/A,FALSE,"Лист4"}</definedName>
    <definedName name="ffffffffffffffffff" localSheetId="3" hidden="1">{#N/A,#N/A,FALSE,"Лист4"}</definedName>
    <definedName name="ffffffffffffffffff" hidden="1">{#N/A,#N/A,FALSE,"Лист4"}</definedName>
    <definedName name="fffffffffffffffffff" localSheetId="2" hidden="1">{#N/A,#N/A,FALSE,"Лист4"}</definedName>
    <definedName name="fffffffffffffffffff" localSheetId="3" hidden="1">{#N/A,#N/A,FALSE,"Лист4"}</definedName>
    <definedName name="fffffffffffffffffff" hidden="1">{#N/A,#N/A,FALSE,"Лист4"}</definedName>
    <definedName name="fffffffffffffffffffffffffffff" localSheetId="2" hidden="1">{#N/A,#N/A,FALSE,"Лист4"}</definedName>
    <definedName name="fffffffffffffffffffffffffffff" localSheetId="3" hidden="1">{#N/A,#N/A,FALSE,"Лист4"}</definedName>
    <definedName name="fffffffffffffffffffffffffffff" hidden="1">{#N/A,#N/A,FALSE,"Лист4"}</definedName>
    <definedName name="fffffffffffffffffffffffffffffff" localSheetId="2" hidden="1">{#N/A,#N/A,FALSE,"Лист4"}</definedName>
    <definedName name="fffffffffffffffffffffffffffffff" localSheetId="3" hidden="1">{#N/A,#N/A,FALSE,"Лист4"}</definedName>
    <definedName name="fffffffffffffffffffffffffffffff" hidden="1">{#N/A,#N/A,FALSE,"Лист4"}</definedName>
    <definedName name="fo" localSheetId="2" hidden="1">{#N/A,#N/A,FALSE,"Лист4"}</definedName>
    <definedName name="fo" localSheetId="3" hidden="1">{#N/A,#N/A,FALSE,"Лист4"}</definedName>
    <definedName name="fo" hidden="1">{#N/A,#N/A,FALSE,"Лист4"}</definedName>
    <definedName name="gfd" localSheetId="2" hidden="1">{#N/A,#N/A,FALSE,"Лист4"}</definedName>
    <definedName name="gfd" localSheetId="3" hidden="1">{#N/A,#N/A,FALSE,"Лист4"}</definedName>
    <definedName name="gfd" hidden="1">{#N/A,#N/A,FALSE,"Лист4"}</definedName>
    <definedName name="hg" localSheetId="2" hidden="1">{#N/A,#N/A,FALSE,"Лист4"}</definedName>
    <definedName name="hg" localSheetId="3" hidden="1">{#N/A,#N/A,FALSE,"Лист4"}</definedName>
    <definedName name="hg" hidden="1">{#N/A,#N/A,FALSE,"Лист4"}</definedName>
    <definedName name="hp" localSheetId="2" hidden="1">{#N/A,#N/A,FALSE,"Лист4"}</definedName>
    <definedName name="hp" localSheetId="3" hidden="1">{#N/A,#N/A,FALSE,"Лист4"}</definedName>
    <definedName name="hp" hidden="1">{#N/A,#N/A,FALSE,"Лист4"}</definedName>
    <definedName name="ies" localSheetId="2" hidden="1">{#N/A,#N/A,FALSE,"Лист4"}</definedName>
    <definedName name="ies" localSheetId="3" hidden="1">{#N/A,#N/A,FALSE,"Лист4"}</definedName>
    <definedName name="ies" hidden="1">{#N/A,#N/A,FALSE,"Лист4"}</definedName>
    <definedName name="ik" localSheetId="2" hidden="1">{#N/A,#N/A,FALSE,"Лист4"}</definedName>
    <definedName name="ik" localSheetId="3" hidden="1">{#N/A,#N/A,FALSE,"Лист4"}</definedName>
    <definedName name="ik" hidden="1">{#N/A,#N/A,FALSE,"Лист4"}</definedName>
    <definedName name="j" localSheetId="2" hidden="1">{#N/A,#N/A,FALSE,"Лист4"}</definedName>
    <definedName name="j" localSheetId="3" hidden="1">{#N/A,#N/A,FALSE,"Лист4"}</definedName>
    <definedName name="j" hidden="1">{#N/A,#N/A,FALSE,"Лист4"}</definedName>
    <definedName name="jh" localSheetId="2" hidden="1">{#N/A,#N/A,FALSE,"Лист4"}</definedName>
    <definedName name="jh" localSheetId="3" hidden="1">{#N/A,#N/A,FALSE,"Лист4"}</definedName>
    <definedName name="jh" hidden="1">{#N/A,#N/A,FALSE,"Лист4"}</definedName>
    <definedName name="jhl" localSheetId="2" hidden="1">{#N/A,#N/A,FALSE,"Лист4"}</definedName>
    <definedName name="jhl" localSheetId="3" hidden="1">{#N/A,#N/A,FALSE,"Лист4"}</definedName>
    <definedName name="jhl" hidden="1">{#N/A,#N/A,FALSE,"Лист4"}</definedName>
    <definedName name="jjjjjjjjjjjjjjjjjjjjjjjjjjjjjjj" localSheetId="2" hidden="1">{#N/A,#N/A,FALSE,"Лист4"}</definedName>
    <definedName name="jjjjjjjjjjjjjjjjjjjjjjjjjjjjjjj" localSheetId="3" hidden="1">{#N/A,#N/A,FALSE,"Лист4"}</definedName>
    <definedName name="jjjjjjjjjjjjjjjjjjjjjjjjjjjjjjj" hidden="1">{#N/A,#N/A,FALSE,"Лист4"}</definedName>
    <definedName name="jjjjjjjjjjjjjjjjjjjjjjjjjjjjjjjjjjjjjjjjjjj" localSheetId="2" hidden="1">{#N/A,#N/A,FALSE,"Лист4"}</definedName>
    <definedName name="jjjjjjjjjjjjjjjjjjjjjjjjjjjjjjjjjjjjjjjjjjj" localSheetId="3" hidden="1">{#N/A,#N/A,FALSE,"Лист4"}</definedName>
    <definedName name="jjjjjjjjjjjjjjjjjjjjjjjjjjjjjjjjjjjjjjjjjjj" hidden="1">{#N/A,#N/A,FALSE,"Лист4"}</definedName>
    <definedName name="jxq" localSheetId="2" hidden="1">{#N/A,#N/A,FALSE,"Лист4"}</definedName>
    <definedName name="jxq" localSheetId="3" hidden="1">{#N/A,#N/A,FALSE,"Лист4"}</definedName>
    <definedName name="jxq" hidden="1">{#N/A,#N/A,FALSE,"Лист4"}</definedName>
    <definedName name="k" localSheetId="2" hidden="1">{#N/A,#N/A,FALSE,"Лист4"}</definedName>
    <definedName name="k" localSheetId="3" hidden="1">{#N/A,#N/A,FALSE,"Лист4"}</definedName>
    <definedName name="k" hidden="1">{#N/A,#N/A,FALSE,"Лист4"}</definedName>
    <definedName name="kjh" localSheetId="2" hidden="1">{#N/A,#N/A,FALSE,"Лист4"}</definedName>
    <definedName name="kjh" localSheetId="3" hidden="1">{#N/A,#N/A,FALSE,"Лист4"}</definedName>
    <definedName name="kjh" hidden="1">{#N/A,#N/A,FALSE,"Лист4"}</definedName>
    <definedName name="kk" localSheetId="2" hidden="1">{#N/A,#N/A,FALSE,"Лист4"}</definedName>
    <definedName name="kk" localSheetId="3" hidden="1">{#N/A,#N/A,FALSE,"Лист4"}</definedName>
    <definedName name="kk" hidden="1">{#N/A,#N/A,FALSE,"Лист4"}</definedName>
    <definedName name="kkk" localSheetId="2" hidden="1">{#N/A,#N/A,FALSE,"Лист4"}</definedName>
    <definedName name="kkk" localSheetId="3" hidden="1">{#N/A,#N/A,FALSE,"Лист4"}</definedName>
    <definedName name="kkk" hidden="1">{#N/A,#N/A,FALSE,"Лист4"}</definedName>
    <definedName name="kkkkk" localSheetId="2" hidden="1">{#N/A,#N/A,FALSE,"Лист4"}</definedName>
    <definedName name="kkkkk" localSheetId="3" hidden="1">{#N/A,#N/A,FALSE,"Лист4"}</definedName>
    <definedName name="kkkkk" hidden="1">{#N/A,#N/A,FALSE,"Лист4"}</definedName>
    <definedName name="kkkkkk" localSheetId="2" hidden="1">{#N/A,#N/A,FALSE,"Лист4"}</definedName>
    <definedName name="kkkkkk" localSheetId="3" hidden="1">{#N/A,#N/A,FALSE,"Лист4"}</definedName>
    <definedName name="kkkkkk" hidden="1">{#N/A,#N/A,FALSE,"Лист4"}</definedName>
    <definedName name="kkkkkkk" localSheetId="2" hidden="1">{#N/A,#N/A,FALSE,"Лист4"}</definedName>
    <definedName name="kkkkkkk" localSheetId="3" hidden="1">{#N/A,#N/A,FALSE,"Лист4"}</definedName>
    <definedName name="kkkkkkk" hidden="1">{#N/A,#N/A,FALSE,"Лист4"}</definedName>
    <definedName name="kkkkkkkk" localSheetId="2" hidden="1">{#N/A,#N/A,FALSE,"Лист4"}</definedName>
    <definedName name="kkkkkkkk" localSheetId="3" hidden="1">{#N/A,#N/A,FALSE,"Лист4"}</definedName>
    <definedName name="kkkkkkkk" hidden="1">{#N/A,#N/A,FALSE,"Лист4"}</definedName>
    <definedName name="kkkkkkkkkk" localSheetId="2" hidden="1">{#N/A,#N/A,FALSE,"Лист4"}</definedName>
    <definedName name="kkkkkkkkkk" localSheetId="3" hidden="1">{#N/A,#N/A,FALSE,"Лист4"}</definedName>
    <definedName name="kkkkkkkkkk" hidden="1">{#N/A,#N/A,FALSE,"Лист4"}</definedName>
    <definedName name="kkkkkkkkkkkkkkk" localSheetId="2" hidden="1">{#N/A,#N/A,FALSE,"Лист4"}</definedName>
    <definedName name="kkkkkkkkkkkkkkk" localSheetId="3" hidden="1">{#N/A,#N/A,FALSE,"Лист4"}</definedName>
    <definedName name="kkkkkkkkkkkkkkk" hidden="1">{#N/A,#N/A,FALSE,"Лист4"}</definedName>
    <definedName name="kkkkkkkkkkkkkkkkkkkkk" localSheetId="2" hidden="1">{#N/A,#N/A,FALSE,"Лист4"}</definedName>
    <definedName name="kkkkkkkkkkkkkkkkkkkkk" localSheetId="3" hidden="1">{#N/A,#N/A,FALSE,"Лист4"}</definedName>
    <definedName name="kkkkkkkkkkkkkkkkkkkkk" hidden="1">{#N/A,#N/A,FALSE,"Лист4"}</definedName>
    <definedName name="kl" localSheetId="2" hidden="1">{#N/A,#N/A,FALSE,"Лист4"}</definedName>
    <definedName name="kl" localSheetId="3" hidden="1">{#N/A,#N/A,FALSE,"Лист4"}</definedName>
    <definedName name="kl" hidden="1">{#N/A,#N/A,FALSE,"Лист4"}</definedName>
    <definedName name="kla" localSheetId="2" hidden="1">{#N/A,#N/A,FALSE,"Лист4"}</definedName>
    <definedName name="kla" localSheetId="3" hidden="1">{#N/A,#N/A,FALSE,"Лист4"}</definedName>
    <definedName name="kla" hidden="1">{#N/A,#N/A,FALSE,"Лист4"}</definedName>
    <definedName name="kll" localSheetId="2" hidden="1">{#N/A,#N/A,FALSE,"Лист4"}</definedName>
    <definedName name="kll" localSheetId="3" hidden="1">{#N/A,#N/A,FALSE,"Лист4"}</definedName>
    <definedName name="kll" hidden="1">{#N/A,#N/A,FALSE,"Лист4"}</definedName>
    <definedName name="lcn" localSheetId="2" hidden="1">{#N/A,#N/A,FALSE,"Лист4"}</definedName>
    <definedName name="lcn" localSheetId="3" hidden="1">{#N/A,#N/A,FALSE,"Лист4"}</definedName>
    <definedName name="lcn" hidden="1">{#N/A,#N/A,FALSE,"Лист4"}</definedName>
    <definedName name="lf" localSheetId="2" hidden="1">{#N/A,#N/A,FALSE,"Лист4"}</definedName>
    <definedName name="lf" localSheetId="3" hidden="1">{#N/A,#N/A,FALSE,"Лист4"}</definedName>
    <definedName name="lf" hidden="1">{#N/A,#N/A,FALSE,"Лист4"}</definedName>
    <definedName name="lk" localSheetId="2" hidden="1">{#N/A,#N/A,FALSE,"Лист4"}</definedName>
    <definedName name="lk" localSheetId="3" hidden="1">{#N/A,#N/A,FALSE,"Лист4"}</definedName>
    <definedName name="lk" hidden="1">{#N/A,#N/A,FALSE,"Лист4"}</definedName>
    <definedName name="ll" localSheetId="2" hidden="1">{#N/A,#N/A,FALSE,"Лист4"}</definedName>
    <definedName name="ll" localSheetId="3" hidden="1">{#N/A,#N/A,FALSE,"Лист4"}</definedName>
    <definedName name="ll" hidden="1">{#N/A,#N/A,FALSE,"Лист4"}</definedName>
    <definedName name="lllllllllllllll" localSheetId="2" hidden="1">{#N/A,#N/A,FALSE,"Лист4"}</definedName>
    <definedName name="lllllllllllllll" localSheetId="3" hidden="1">{#N/A,#N/A,FALSE,"Лист4"}</definedName>
    <definedName name="lllllllllllllll" hidden="1">{#N/A,#N/A,FALSE,"Лист4"}</definedName>
    <definedName name="lllllllllllllllllllllll" localSheetId="2" hidden="1">{#N/A,#N/A,FALSE,"Лист4"}</definedName>
    <definedName name="lllllllllllllllllllllll" localSheetId="3" hidden="1">{#N/A,#N/A,FALSE,"Лист4"}</definedName>
    <definedName name="lllllllllllllllllllllll" hidden="1">{#N/A,#N/A,FALSE,"Лист4"}</definedName>
    <definedName name="lllllllllllllllllllllllllllllllllllllllllllllll" localSheetId="2" hidden="1">{#N/A,#N/A,FALSE,"Лист4"}</definedName>
    <definedName name="lllllllllllllllllllllllllllllllllllllllllllllll" localSheetId="3" hidden="1">{#N/A,#N/A,FALSE,"Лист4"}</definedName>
    <definedName name="lllllllllllllllllllllllllllllllllllllllllllllll" hidden="1">{#N/A,#N/A,FALSE,"Лист4"}</definedName>
    <definedName name="mb" localSheetId="2" hidden="1">{#N/A,#N/A,FALSE,"Лист4"}</definedName>
    <definedName name="mb" localSheetId="3" hidden="1">{#N/A,#N/A,FALSE,"Лист4"}</definedName>
    <definedName name="mb" hidden="1">{#N/A,#N/A,FALSE,"Лист4"}</definedName>
    <definedName name="mi" localSheetId="2" hidden="1">{#N/A,#N/A,FALSE,"Лист4"}</definedName>
    <definedName name="mi" localSheetId="3" hidden="1">{#N/A,#N/A,FALSE,"Лист4"}</definedName>
    <definedName name="mi" hidden="1">{#N/A,#N/A,FALSE,"Лист4"}</definedName>
    <definedName name="n" localSheetId="2" hidden="1">{#N/A,#N/A,FALSE,"Лист4"}</definedName>
    <definedName name="n" localSheetId="3" hidden="1">{#N/A,#N/A,FALSE,"Лист4"}</definedName>
    <definedName name="n" hidden="1">{#N/A,#N/A,FALSE,"Лист4"}</definedName>
    <definedName name="ne" localSheetId="2" hidden="1">{#N/A,#N/A,FALSE,"Лист4"}</definedName>
    <definedName name="ne" localSheetId="3" hidden="1">{#N/A,#N/A,FALSE,"Лист4"}</definedName>
    <definedName name="ne" hidden="1">{#N/A,#N/A,FALSE,"Лист4"}</definedName>
    <definedName name="ni" localSheetId="2" hidden="1">{#N/A,#N/A,FALSE,"Лист4"}</definedName>
    <definedName name="ni" localSheetId="3" hidden="1">{#N/A,#N/A,FALSE,"Лист4"}</definedName>
    <definedName name="ni" hidden="1">{#N/A,#N/A,FALSE,"Лист4"}</definedName>
    <definedName name="nm" localSheetId="2" hidden="1">{#N/A,#N/A,FALSE,"Лист4"}</definedName>
    <definedName name="nm" localSheetId="3" hidden="1">{#N/A,#N/A,FALSE,"Лист4"}</definedName>
    <definedName name="nm" hidden="1">{#N/A,#N/A,FALSE,"Лист4"}</definedName>
    <definedName name="nmmmmmmmmmmmm" localSheetId="2" hidden="1">{#N/A,#N/A,FALSE,"Лист4"}</definedName>
    <definedName name="nmmmmmmmmmmmm" localSheetId="3" hidden="1">{#N/A,#N/A,FALSE,"Лист4"}</definedName>
    <definedName name="nmmmmmmmmmmmm" hidden="1">{#N/A,#N/A,FALSE,"Лист4"}</definedName>
    <definedName name="nmnm" localSheetId="2" hidden="1">{#N/A,#N/A,FALSE,"Лист4"}</definedName>
    <definedName name="nmnm" localSheetId="3" hidden="1">{#N/A,#N/A,FALSE,"Лист4"}</definedName>
    <definedName name="nmnm" hidden="1">{#N/A,#N/A,FALSE,"Лист4"}</definedName>
    <definedName name="nnnn" localSheetId="2" hidden="1">{#N/A,#N/A,FALSE,"Лист4"}</definedName>
    <definedName name="nnnn" localSheetId="3" hidden="1">{#N/A,#N/A,FALSE,"Лист4"}</definedName>
    <definedName name="nnnn" hidden="1">{#N/A,#N/A,FALSE,"Лист4"}</definedName>
    <definedName name="nnnnn" localSheetId="2" hidden="1">{#N/A,#N/A,FALSE,"Лист4"}</definedName>
    <definedName name="nnnnn" localSheetId="3" hidden="1">{#N/A,#N/A,FALSE,"Лист4"}</definedName>
    <definedName name="nnnnn" hidden="1">{#N/A,#N/A,FALSE,"Лист4"}</definedName>
    <definedName name="nnnnnn" localSheetId="2" hidden="1">{#N/A,#N/A,FALSE,"Лист4"}</definedName>
    <definedName name="nnnnnn" localSheetId="3" hidden="1">{#N/A,#N/A,FALSE,"Лист4"}</definedName>
    <definedName name="nnnnnn" hidden="1">{#N/A,#N/A,FALSE,"Лист4"}</definedName>
    <definedName name="nnnnnnn" localSheetId="2" hidden="1">{#N/A,#N/A,FALSE,"Лист4"}</definedName>
    <definedName name="nnnnnnn" localSheetId="3" hidden="1">{#N/A,#N/A,FALSE,"Лист4"}</definedName>
    <definedName name="nnnnnnn" hidden="1">{#N/A,#N/A,FALSE,"Лист4"}</definedName>
    <definedName name="nnnnnnnnnnnn" localSheetId="2" hidden="1">{#N/A,#N/A,FALSE,"Лист4"}</definedName>
    <definedName name="nnnnnnnnnnnn" localSheetId="3" hidden="1">{#N/A,#N/A,FALSE,"Лист4"}</definedName>
    <definedName name="nnnnnnnnnnnn" hidden="1">{#N/A,#N/A,FALSE,"Лист4"}</definedName>
    <definedName name="nnnnnnnnnnnnnnnnnnnnnnn" localSheetId="2" hidden="1">{#N/A,#N/A,FALSE,"Лист4"}</definedName>
    <definedName name="nnnnnnnnnnnnnnnnnnnnnnn" localSheetId="3" hidden="1">{#N/A,#N/A,FALSE,"Лист4"}</definedName>
    <definedName name="nnnnnnnnnnnnnnnnnnnnnnn" hidden="1">{#N/A,#N/A,FALSE,"Лист4"}</definedName>
    <definedName name="nnnnnnnnnnnnnnnnnnnnnnnnnnn" localSheetId="2" hidden="1">{#N/A,#N/A,FALSE,"Лист4"}</definedName>
    <definedName name="nnnnnnnnnnnnnnnnnnnnnnnnnnn" localSheetId="3" hidden="1">{#N/A,#N/A,FALSE,"Лист4"}</definedName>
    <definedName name="nnnnnnnnnnnnnnnnnnnnnnnnnnn" hidden="1">{#N/A,#N/A,FALSE,"Лист4"}</definedName>
    <definedName name="nnnnnnnnnnnnnnnnnnnnnnnnnnnnnn" localSheetId="2" hidden="1">{#N/A,#N/A,FALSE,"Лист4"}</definedName>
    <definedName name="nnnnnnnnnnnnnnnnnnnnnnnnnnnnnn" localSheetId="3" hidden="1">{#N/A,#N/A,FALSE,"Лист4"}</definedName>
    <definedName name="nnnnnnnnnnnnnnnnnnnnnnnnnnnnnn" hidden="1">{#N/A,#N/A,FALSE,"Лист4"}</definedName>
    <definedName name="nnnnnnnnnnnnnnnnnnnnnnnnnnnnnnnnnnn" localSheetId="2" hidden="1">{#N/A,#N/A,FALSE,"Лист4"}</definedName>
    <definedName name="nnnnnnnnnnnnnnnnnnnnnnnnnnnnnnnnnnn" localSheetId="3" hidden="1">{#N/A,#N/A,FALSE,"Лист4"}</definedName>
    <definedName name="nnnnnnnnnnnnnnnnnnnnnnnnnnnnnnnnnnn" hidden="1">{#N/A,#N/A,FALSE,"Лист4"}</definedName>
    <definedName name="nnnnnnnnnnnnnnnnnnnnnnnnnnnnnnnnnnnnnn" localSheetId="2" hidden="1">{#N/A,#N/A,FALSE,"Лист4"}</definedName>
    <definedName name="nnnnnnnnnnnnnnnnnnnnnnnnnnnnnnnnnnnnnn" localSheetId="3" hidden="1">{#N/A,#N/A,FALSE,"Лист4"}</definedName>
    <definedName name="nnnnnnnnnnnnnnnnnnnnnnnnnnnnnnnnnnnnnn" hidden="1">{#N/A,#N/A,FALSE,"Лист4"}</definedName>
    <definedName name="oa" localSheetId="2" hidden="1">{#N/A,#N/A,FALSE,"Лист4"}</definedName>
    <definedName name="oa" localSheetId="3" hidden="1">{#N/A,#N/A,FALSE,"Лист4"}</definedName>
    <definedName name="oa" hidden="1">{#N/A,#N/A,FALSE,"Лист4"}</definedName>
    <definedName name="oer" localSheetId="2" hidden="1">{#N/A,#N/A,FALSE,"Лист4"}</definedName>
    <definedName name="oer" localSheetId="3" hidden="1">{#N/A,#N/A,FALSE,"Лист4"}</definedName>
    <definedName name="oer" hidden="1">{#N/A,#N/A,FALSE,"Лист4"}</definedName>
    <definedName name="of" localSheetId="2" hidden="1">{#N/A,#N/A,FALSE,"Лист4"}</definedName>
    <definedName name="of" localSheetId="3" hidden="1">{#N/A,#N/A,FALSE,"Лист4"}</definedName>
    <definedName name="of" hidden="1">{#N/A,#N/A,FALSE,"Лист4"}</definedName>
    <definedName name="ooooooo" localSheetId="2" hidden="1">{#N/A,#N/A,FALSE,"Лист4"}</definedName>
    <definedName name="ooooooo" localSheetId="3" hidden="1">{#N/A,#N/A,FALSE,"Лист4"}</definedName>
    <definedName name="ooooooo" hidden="1">{#N/A,#N/A,FALSE,"Лист4"}</definedName>
    <definedName name="ooooooooo" localSheetId="2" hidden="1">{#N/A,#N/A,FALSE,"Лист4"}</definedName>
    <definedName name="ooooooooo" localSheetId="3" hidden="1">{#N/A,#N/A,FALSE,"Лист4"}</definedName>
    <definedName name="ooooooooo" hidden="1">{#N/A,#N/A,FALSE,"Лист4"}</definedName>
    <definedName name="ooooooooooo" localSheetId="2" hidden="1">{#N/A,#N/A,FALSE,"Лист4"}</definedName>
    <definedName name="ooooooooooo" localSheetId="3" hidden="1">{#N/A,#N/A,FALSE,"Лист4"}</definedName>
    <definedName name="ooooooooooo" hidden="1">{#N/A,#N/A,FALSE,"Лист4"}</definedName>
    <definedName name="oooooooooooooo" localSheetId="2" hidden="1">{#N/A,#N/A,FALSE,"Лист4"}</definedName>
    <definedName name="oooooooooooooo" localSheetId="3" hidden="1">{#N/A,#N/A,FALSE,"Лист4"}</definedName>
    <definedName name="oooooooooooooo" hidden="1">{#N/A,#N/A,FALSE,"Лист4"}</definedName>
    <definedName name="oooooooooooooooooooo" localSheetId="2" hidden="1">{#N/A,#N/A,FALSE,"Лист4"}</definedName>
    <definedName name="oooooooooooooooooooo" localSheetId="3" hidden="1">{#N/A,#N/A,FALSE,"Лист4"}</definedName>
    <definedName name="oooooooooooooooooooo" hidden="1">{#N/A,#N/A,FALSE,"Лист4"}</definedName>
    <definedName name="oooooooooooooooooooooooooooo" localSheetId="2" hidden="1">{#N/A,#N/A,FALSE,"Лист4"}</definedName>
    <definedName name="oooooooooooooooooooooooooooo" localSheetId="3" hidden="1">{#N/A,#N/A,FALSE,"Лист4"}</definedName>
    <definedName name="oooooooooooooooooooooooooooo" hidden="1">{#N/A,#N/A,FALSE,"Лист4"}</definedName>
    <definedName name="ooooooooooooooooooooooooooooooooo" localSheetId="2" hidden="1">{#N/A,#N/A,FALSE,"Лист4"}</definedName>
    <definedName name="ooooooooooooooooooooooooooooooooo" localSheetId="3" hidden="1">{#N/A,#N/A,FALSE,"Лист4"}</definedName>
    <definedName name="ooooooooooooooooooooooooooooooooo" hidden="1">{#N/A,#N/A,FALSE,"Лист4"}</definedName>
    <definedName name="op" localSheetId="2" hidden="1">{#N/A,#N/A,FALSE,"Лист4"}</definedName>
    <definedName name="op" localSheetId="3" hidden="1">{#N/A,#N/A,FALSE,"Лист4"}</definedName>
    <definedName name="op" hidden="1">{#N/A,#N/A,FALSE,"Лист4"}</definedName>
    <definedName name="or" localSheetId="2" hidden="1">{#N/A,#N/A,FALSE,"Лист4"}</definedName>
    <definedName name="or" localSheetId="3" hidden="1">{#N/A,#N/A,FALSE,"Лист4"}</definedName>
    <definedName name="or" hidden="1">{#N/A,#N/A,FALSE,"Лист4"}</definedName>
    <definedName name="p" localSheetId="2" hidden="1">{#N/A,#N/A,FALSE,"Лист4"}</definedName>
    <definedName name="p" localSheetId="3" hidden="1">{#N/A,#N/A,FALSE,"Лист4"}</definedName>
    <definedName name="p" hidden="1">{#N/A,#N/A,FALSE,"Лист4"}</definedName>
    <definedName name="pg" localSheetId="2" hidden="1">{#N/A,#N/A,FALSE,"Лист4"}</definedName>
    <definedName name="pg" localSheetId="3" hidden="1">{#N/A,#N/A,FALSE,"Лист4"}</definedName>
    <definedName name="pg" hidden="1">{#N/A,#N/A,FALSE,"Лист4"}</definedName>
    <definedName name="pppp" localSheetId="2" hidden="1">{#N/A,#N/A,FALSE,"Лист4"}</definedName>
    <definedName name="pppp" localSheetId="3" hidden="1">{#N/A,#N/A,FALSE,"Лист4"}</definedName>
    <definedName name="pppp" hidden="1">{#N/A,#N/A,FALSE,"Лист4"}</definedName>
    <definedName name="ppppppppp" localSheetId="2" hidden="1">{#N/A,#N/A,FALSE,"Лист4"}</definedName>
    <definedName name="ppppppppp" localSheetId="3" hidden="1">{#N/A,#N/A,FALSE,"Лист4"}</definedName>
    <definedName name="ppppppppp" hidden="1">{#N/A,#N/A,FALSE,"Лист4"}</definedName>
    <definedName name="pppppppppp" localSheetId="2" hidden="1">{#N/A,#N/A,FALSE,"Лист4"}</definedName>
    <definedName name="pppppppppp" localSheetId="3" hidden="1">{#N/A,#N/A,FALSE,"Лист4"}</definedName>
    <definedName name="pppppppppp" hidden="1">{#N/A,#N/A,FALSE,"Лист4"}</definedName>
    <definedName name="pppppppppppp" localSheetId="2" hidden="1">{#N/A,#N/A,FALSE,"Лист4"}</definedName>
    <definedName name="pppppppppppp" localSheetId="3" hidden="1">{#N/A,#N/A,FALSE,"Лист4"}</definedName>
    <definedName name="pppppppppppp" hidden="1">{#N/A,#N/A,FALSE,"Лист4"}</definedName>
    <definedName name="ppppppppppppp" localSheetId="2" hidden="1">{#N/A,#N/A,FALSE,"Лист4"}</definedName>
    <definedName name="ppppppppppppp" localSheetId="3" hidden="1">{#N/A,#N/A,FALSE,"Лист4"}</definedName>
    <definedName name="ppppppppppppp" hidden="1">{#N/A,#N/A,FALSE,"Лист4"}</definedName>
    <definedName name="ppppppppppppppp" localSheetId="2" hidden="1">{#N/A,#N/A,FALSE,"Лист4"}</definedName>
    <definedName name="ppppppppppppppp" localSheetId="3" hidden="1">{#N/A,#N/A,FALSE,"Лист4"}</definedName>
    <definedName name="ppppppppppppppp" hidden="1">{#N/A,#N/A,FALSE,"Лист4"}</definedName>
    <definedName name="pppppppppppppppp" localSheetId="2" hidden="1">{#N/A,#N/A,FALSE,"Лист4"}</definedName>
    <definedName name="pppppppppppppppp" localSheetId="3" hidden="1">{#N/A,#N/A,FALSE,"Лист4"}</definedName>
    <definedName name="pppppppppppppppp" hidden="1">{#N/A,#N/A,FALSE,"Лист4"}</definedName>
    <definedName name="pppppppppppppppppp" localSheetId="2" hidden="1">{#N/A,#N/A,FALSE,"Лист4"}</definedName>
    <definedName name="pppppppppppppppppp" localSheetId="3" hidden="1">{#N/A,#N/A,FALSE,"Лист4"}</definedName>
    <definedName name="pppppppppppppppppp" hidden="1">{#N/A,#N/A,FALSE,"Лист4"}</definedName>
    <definedName name="ppppppppppppppppppp" localSheetId="2" hidden="1">{#N/A,#N/A,FALSE,"Лист4"}</definedName>
    <definedName name="ppppppppppppppppppp" localSheetId="3" hidden="1">{#N/A,#N/A,FALSE,"Лист4"}</definedName>
    <definedName name="ppppppppppppppppppp" hidden="1">{#N/A,#N/A,FALSE,"Лист4"}</definedName>
    <definedName name="pppppppppppppppppppppppp" localSheetId="2" hidden="1">{#N/A,#N/A,FALSE,"Лист4"}</definedName>
    <definedName name="pppppppppppppppppppppppp" localSheetId="3" hidden="1">{#N/A,#N/A,FALSE,"Лист4"}</definedName>
    <definedName name="pppppppppppppppppppppppp" hidden="1">{#N/A,#N/A,FALSE,"Лист4"}</definedName>
    <definedName name="ppppppppppppppppppppppppp" localSheetId="2" hidden="1">{#N/A,#N/A,FALSE,"Лист4"}</definedName>
    <definedName name="ppppppppppppppppppppppppp" localSheetId="3" hidden="1">{#N/A,#N/A,FALSE,"Лист4"}</definedName>
    <definedName name="ppppppppppppppppppppppppp" hidden="1">{#N/A,#N/A,FALSE,"Лист4"}</definedName>
    <definedName name="pppppppppppppppppppppppppp" localSheetId="2" hidden="1">{#N/A,#N/A,FALSE,"Лист4"}</definedName>
    <definedName name="pppppppppppppppppppppppppp" localSheetId="3" hidden="1">{#N/A,#N/A,FALSE,"Лист4"}</definedName>
    <definedName name="pppppppppppppppppppppppppp" hidden="1">{#N/A,#N/A,FALSE,"Лист4"}</definedName>
    <definedName name="ppppppppppppppppppppppppppp" localSheetId="2" hidden="1">{#N/A,#N/A,FALSE,"Лист4"}</definedName>
    <definedName name="ppppppppppppppppppppppppppp" localSheetId="3" hidden="1">{#N/A,#N/A,FALSE,"Лист4"}</definedName>
    <definedName name="ppppppppppppppppppppppppppp" hidden="1">{#N/A,#N/A,FALSE,"Лист4"}</definedName>
    <definedName name="pq" localSheetId="2" hidden="1">{#N/A,#N/A,FALSE,"Лист4"}</definedName>
    <definedName name="pq" localSheetId="3" hidden="1">{#N/A,#N/A,FALSE,"Лист4"}</definedName>
    <definedName name="pq" hidden="1">{#N/A,#N/A,FALSE,"Лист4"}</definedName>
    <definedName name="q" localSheetId="2" hidden="1">{#N/A,#N/A,FALSE,"Лист4"}</definedName>
    <definedName name="q" localSheetId="3" hidden="1">{#N/A,#N/A,FALSE,"Лист4"}</definedName>
    <definedName name="q" hidden="1">{#N/A,#N/A,FALSE,"Лист4"}</definedName>
    <definedName name="qa" localSheetId="2" hidden="1">{#N/A,#N/A,FALSE,"Лист4"}</definedName>
    <definedName name="qa" localSheetId="3" hidden="1">{#N/A,#N/A,FALSE,"Лист4"}</definedName>
    <definedName name="qa" hidden="1">{#N/A,#N/A,FALSE,"Лист4"}</definedName>
    <definedName name="qaa" localSheetId="2" hidden="1">{#N/A,#N/A,FALSE,"Лист4"}</definedName>
    <definedName name="qaa" localSheetId="3" hidden="1">{#N/A,#N/A,FALSE,"Лист4"}</definedName>
    <definedName name="qaa" hidden="1">{#N/A,#N/A,FALSE,"Лист4"}</definedName>
    <definedName name="qaz" localSheetId="2" hidden="1">{#N/A,#N/A,FALSE,"Лист4"}</definedName>
    <definedName name="qaz" localSheetId="3" hidden="1">{#N/A,#N/A,FALSE,"Лист4"}</definedName>
    <definedName name="qaz" hidden="1">{#N/A,#N/A,FALSE,"Лист4"}</definedName>
    <definedName name="qe" localSheetId="2" hidden="1">{#N/A,#N/A,FALSE,"Лист4"}</definedName>
    <definedName name="qe" localSheetId="3" hidden="1">{#N/A,#N/A,FALSE,"Лист4"}</definedName>
    <definedName name="qe" hidden="1">{#N/A,#N/A,FALSE,"Лист4"}</definedName>
    <definedName name="qee" localSheetId="2" hidden="1">{#N/A,#N/A,FALSE,"Лист4"}</definedName>
    <definedName name="qee" localSheetId="3" hidden="1">{#N/A,#N/A,FALSE,"Лист4"}</definedName>
    <definedName name="qee" hidden="1">{#N/A,#N/A,FALSE,"Лист4"}</definedName>
    <definedName name="qi" localSheetId="2" hidden="1">{#N/A,#N/A,FALSE,"Лист4"}</definedName>
    <definedName name="qi" localSheetId="3" hidden="1">{#N/A,#N/A,FALSE,"Лист4"}</definedName>
    <definedName name="qi" hidden="1">{#N/A,#N/A,FALSE,"Лист4"}</definedName>
    <definedName name="ql" localSheetId="2" hidden="1">{#N/A,#N/A,FALSE,"Лист4"}</definedName>
    <definedName name="ql" localSheetId="3" hidden="1">{#N/A,#N/A,FALSE,"Лист4"}</definedName>
    <definedName name="ql" hidden="1">{#N/A,#N/A,FALSE,"Лист4"}</definedName>
    <definedName name="qmn" localSheetId="2" hidden="1">{#N/A,#N/A,FALSE,"Лист4"}</definedName>
    <definedName name="qmn" localSheetId="3" hidden="1">{#N/A,#N/A,FALSE,"Лист4"}</definedName>
    <definedName name="qmn" hidden="1">{#N/A,#N/A,FALSE,"Лист4"}</definedName>
    <definedName name="qo" localSheetId="2" hidden="1">{#N/A,#N/A,FALSE,"Лист4"}</definedName>
    <definedName name="qo" localSheetId="3" hidden="1">{#N/A,#N/A,FALSE,"Лист4"}</definedName>
    <definedName name="qo" hidden="1">{#N/A,#N/A,FALSE,"Лист4"}</definedName>
    <definedName name="qoi" localSheetId="2" hidden="1">{#N/A,#N/A,FALSE,"Лист4"}</definedName>
    <definedName name="qoi" localSheetId="3" hidden="1">{#N/A,#N/A,FALSE,"Лист4"}</definedName>
    <definedName name="qoi" hidden="1">{#N/A,#N/A,FALSE,"Лист4"}</definedName>
    <definedName name="qp" localSheetId="2" hidden="1">{#N/A,#N/A,FALSE,"Лист4"}</definedName>
    <definedName name="qp" localSheetId="3" hidden="1">{#N/A,#N/A,FALSE,"Лист4"}</definedName>
    <definedName name="qp" hidden="1">{#N/A,#N/A,FALSE,"Лист4"}</definedName>
    <definedName name="qpq" localSheetId="2" hidden="1">{#N/A,#N/A,FALSE,"Лист4"}</definedName>
    <definedName name="qpq" localSheetId="3" hidden="1">{#N/A,#N/A,FALSE,"Лист4"}</definedName>
    <definedName name="qpq" hidden="1">{#N/A,#N/A,FALSE,"Лист4"}</definedName>
    <definedName name="qpqpq" localSheetId="2" hidden="1">{#N/A,#N/A,FALSE,"Лист4"}</definedName>
    <definedName name="qpqpq" localSheetId="3" hidden="1">{#N/A,#N/A,FALSE,"Лист4"}</definedName>
    <definedName name="qpqpq" hidden="1">{#N/A,#N/A,FALSE,"Лист4"}</definedName>
    <definedName name="qq" localSheetId="2" hidden="1">{#N/A,#N/A,FALSE,"Лист4"}</definedName>
    <definedName name="qq" localSheetId="3" hidden="1">{#N/A,#N/A,FALSE,"Лист4"}</definedName>
    <definedName name="qq" hidden="1">{#N/A,#N/A,FALSE,"Лист4"}</definedName>
    <definedName name="qqq" localSheetId="2" hidden="1">{#N/A,#N/A,FALSE,"Лист4"}</definedName>
    <definedName name="qqq" localSheetId="3" hidden="1">{#N/A,#N/A,FALSE,"Лист4"}</definedName>
    <definedName name="qqq" hidden="1">{#N/A,#N/A,FALSE,"Лист4"}</definedName>
    <definedName name="qqqq" localSheetId="2" hidden="1">{#N/A,#N/A,FALSE,"Лист4"}</definedName>
    <definedName name="qqqq" localSheetId="3" hidden="1">{#N/A,#N/A,FALSE,"Лист4"}</definedName>
    <definedName name="qqqq" hidden="1">{#N/A,#N/A,FALSE,"Лист4"}</definedName>
    <definedName name="qqqqq" localSheetId="2" hidden="1">{#N/A,#N/A,FALSE,"Лист4"}</definedName>
    <definedName name="qqqqq" localSheetId="3" hidden="1">{#N/A,#N/A,FALSE,"Лист4"}</definedName>
    <definedName name="qqqqq" hidden="1">{#N/A,#N/A,FALSE,"Лист4"}</definedName>
    <definedName name="qqqqqq" localSheetId="2" hidden="1">{#N/A,#N/A,FALSE,"Лист4"}</definedName>
    <definedName name="qqqqqq" localSheetId="3" hidden="1">{#N/A,#N/A,FALSE,"Лист4"}</definedName>
    <definedName name="qqqqqq" hidden="1">{#N/A,#N/A,FALSE,"Лист4"}</definedName>
    <definedName name="qqqqqqq" localSheetId="2" hidden="1">{#N/A,#N/A,FALSE,"Лист4"}</definedName>
    <definedName name="qqqqqqq" localSheetId="3" hidden="1">{#N/A,#N/A,FALSE,"Лист4"}</definedName>
    <definedName name="qqqqqqq" hidden="1">{#N/A,#N/A,FALSE,"Лист4"}</definedName>
    <definedName name="qqqqqqqq" localSheetId="2" hidden="1">{#N/A,#N/A,FALSE,"Лист4"}</definedName>
    <definedName name="qqqqqqqq" localSheetId="3" hidden="1">{#N/A,#N/A,FALSE,"Лист4"}</definedName>
    <definedName name="qqqqqqqq" hidden="1">{#N/A,#N/A,FALSE,"Лист4"}</definedName>
    <definedName name="qqqqqqqqqq" localSheetId="2" hidden="1">{#N/A,#N/A,FALSE,"Лист4"}</definedName>
    <definedName name="qqqqqqqqqq" localSheetId="3" hidden="1">{#N/A,#N/A,FALSE,"Лист4"}</definedName>
    <definedName name="qqqqqqqqqq" hidden="1">{#N/A,#N/A,FALSE,"Лист4"}</definedName>
    <definedName name="qqqqqqqqqqqqq" localSheetId="2" hidden="1">{#N/A,#N/A,FALSE,"Лист4"}</definedName>
    <definedName name="qqqqqqqqqqqqq" localSheetId="3" hidden="1">{#N/A,#N/A,FALSE,"Лист4"}</definedName>
    <definedName name="qqqqqqqqqqqqq" hidden="1">{#N/A,#N/A,FALSE,"Лист4"}</definedName>
    <definedName name="qqqqqqqqqqqqqq" localSheetId="2" hidden="1">{#N/A,#N/A,FALSE,"Лист4"}</definedName>
    <definedName name="qqqqqqqqqqqqqq" localSheetId="3" hidden="1">{#N/A,#N/A,FALSE,"Лист4"}</definedName>
    <definedName name="qqqqqqqqqqqqqq" hidden="1">{#N/A,#N/A,FALSE,"Лист4"}</definedName>
    <definedName name="qqqqqqqqqqqqqqqqq" localSheetId="2" hidden="1">{#N/A,#N/A,FALSE,"Лист4"}</definedName>
    <definedName name="qqqqqqqqqqqqqqqqq" localSheetId="3" hidden="1">{#N/A,#N/A,FALSE,"Лист4"}</definedName>
    <definedName name="qqqqqqqqqqqqqqqqq" hidden="1">{#N/A,#N/A,FALSE,"Лист4"}</definedName>
    <definedName name="qqqqqqqqqqqqqqqqqqq" localSheetId="2" hidden="1">{#N/A,#N/A,FALSE,"Лист4"}</definedName>
    <definedName name="qqqqqqqqqqqqqqqqqqq" localSheetId="3" hidden="1">{#N/A,#N/A,FALSE,"Лист4"}</definedName>
    <definedName name="qqqqqqqqqqqqqqqqqqq" hidden="1">{#N/A,#N/A,FALSE,"Лист4"}</definedName>
    <definedName name="qqqqqqqqqqqqqqqqqqqq" localSheetId="2" hidden="1">{#N/A,#N/A,FALSE,"Лист4"}</definedName>
    <definedName name="qqqqqqqqqqqqqqqqqqqq" localSheetId="3" hidden="1">{#N/A,#N/A,FALSE,"Лист4"}</definedName>
    <definedName name="qqqqqqqqqqqqqqqqqqqq" hidden="1">{#N/A,#N/A,FALSE,"Лист4"}</definedName>
    <definedName name="qqqqqqqqqqqqqqqqqqqqqq" localSheetId="2" hidden="1">{#N/A,#N/A,FALSE,"Лист4"}</definedName>
    <definedName name="qqqqqqqqqqqqqqqqqqqqqq" localSheetId="3" hidden="1">{#N/A,#N/A,FALSE,"Лист4"}</definedName>
    <definedName name="qqqqqqqqqqqqqqqqqqqqqq" hidden="1">{#N/A,#N/A,FALSE,"Лист4"}</definedName>
    <definedName name="qqqqqqqqqqqqqqqqqqqqqqqqq" localSheetId="2" hidden="1">{#N/A,#N/A,FALSE,"Лист4"}</definedName>
    <definedName name="qqqqqqqqqqqqqqqqqqqqqqqqq" localSheetId="3" hidden="1">{#N/A,#N/A,FALSE,"Лист4"}</definedName>
    <definedName name="qqqqqqqqqqqqqqqqqqqqqqqqq" hidden="1">{#N/A,#N/A,FALSE,"Лист4"}</definedName>
    <definedName name="qqqqqqqqqqqqqqqqqqqqqqqqqq" localSheetId="2" hidden="1">{#N/A,#N/A,FALSE,"Лист4"}</definedName>
    <definedName name="qqqqqqqqqqqqqqqqqqqqqqqqqq" localSheetId="3" hidden="1">{#N/A,#N/A,FALSE,"Лист4"}</definedName>
    <definedName name="qqqqqqqqqqqqqqqqqqqqqqqqqq" hidden="1">{#N/A,#N/A,FALSE,"Лист4"}</definedName>
    <definedName name="qqqqqqqqqqqqqqqqqqqqqqqqqqqqq" localSheetId="2" hidden="1">{#N/A,#N/A,FALSE,"Лист4"}</definedName>
    <definedName name="qqqqqqqqqqqqqqqqqqqqqqqqqqqqq" localSheetId="3" hidden="1">{#N/A,#N/A,FALSE,"Лист4"}</definedName>
    <definedName name="qqqqqqqqqqqqqqqqqqqqqqqqqqqqq" hidden="1">{#N/A,#N/A,FALSE,"Лист4"}</definedName>
    <definedName name="qqqqqqqqqqqqqqqqqqqqqqqqqqqqqq" localSheetId="2" hidden="1">{#N/A,#N/A,FALSE,"Лист4"}</definedName>
    <definedName name="qqqqqqqqqqqqqqqqqqqqqqqqqqqqqq" localSheetId="3" hidden="1">{#N/A,#N/A,FALSE,"Лист4"}</definedName>
    <definedName name="qqqqqqqqqqqqqqqqqqqqqqqqqqqqqq" hidden="1">{#N/A,#N/A,FALSE,"Лист4"}</definedName>
    <definedName name="qqqqqqqqqqqqqqqqqqqqqqqqqqqqqqqqqqqqqqqqqqq" localSheetId="2" hidden="1">{#N/A,#N/A,FALSE,"Лист4"}</definedName>
    <definedName name="qqqqqqqqqqqqqqqqqqqqqqqqqqqqqqqqqqqqqqqqqqq" localSheetId="3" hidden="1">{#N/A,#N/A,FALSE,"Лист4"}</definedName>
    <definedName name="qqqqqqqqqqqqqqqqqqqqqqqqqqqqqqqqqqqqqqqqqqq" hidden="1">{#N/A,#N/A,FALSE,"Лист4"}</definedName>
    <definedName name="qqqqqqqr">'[1]Вид Ганущ'!$D$15</definedName>
    <definedName name="qqqqwwww" localSheetId="2" hidden="1">{#N/A,#N/A,FALSE,"Лист4"}</definedName>
    <definedName name="qqqqwwww" localSheetId="3" hidden="1">{#N/A,#N/A,FALSE,"Лист4"}</definedName>
    <definedName name="qqqqwwww" hidden="1">{#N/A,#N/A,FALSE,"Лист4"}</definedName>
    <definedName name="qqqwww" localSheetId="2" hidden="1">{#N/A,#N/A,FALSE,"Лист4"}</definedName>
    <definedName name="qqqwww" localSheetId="3" hidden="1">{#N/A,#N/A,FALSE,"Лист4"}</definedName>
    <definedName name="qqqwww" hidden="1">{#N/A,#N/A,FALSE,"Лист4"}</definedName>
    <definedName name="qqwweerr" localSheetId="2" hidden="1">{#N/A,#N/A,FALSE,"Лист4"}</definedName>
    <definedName name="qqwweerr" localSheetId="3" hidden="1">{#N/A,#N/A,FALSE,"Лист4"}</definedName>
    <definedName name="qqwweerr" hidden="1">{#N/A,#N/A,FALSE,"Лист4"}</definedName>
    <definedName name="qr" localSheetId="2" hidden="1">{#N/A,#N/A,FALSE,"Лист4"}</definedName>
    <definedName name="qr" localSheetId="3" hidden="1">{#N/A,#N/A,FALSE,"Лист4"}</definedName>
    <definedName name="qr" hidden="1">{#N/A,#N/A,FALSE,"Лист4"}</definedName>
    <definedName name="qrq" localSheetId="2" hidden="1">{#N/A,#N/A,FALSE,"Лист4"}</definedName>
    <definedName name="qrq" localSheetId="3" hidden="1">{#N/A,#N/A,FALSE,"Лист4"}</definedName>
    <definedName name="qrq" hidden="1">{#N/A,#N/A,FALSE,"Лист4"}</definedName>
    <definedName name="qrqrqr" localSheetId="2" hidden="1">{#N/A,#N/A,FALSE,"Лист4"}</definedName>
    <definedName name="qrqrqr" localSheetId="3" hidden="1">{#N/A,#N/A,FALSE,"Лист4"}</definedName>
    <definedName name="qrqrqr" hidden="1">{#N/A,#N/A,FALSE,"Лист4"}</definedName>
    <definedName name="qrr" localSheetId="2" hidden="1">{#N/A,#N/A,FALSE,"Лист4"}</definedName>
    <definedName name="qrr" localSheetId="3" hidden="1">{#N/A,#N/A,FALSE,"Лист4"}</definedName>
    <definedName name="qrr" hidden="1">{#N/A,#N/A,FALSE,"Лист4"}</definedName>
    <definedName name="qrrq" localSheetId="2" hidden="1">{#N/A,#N/A,FALSE,"Лист4"}</definedName>
    <definedName name="qrrq" localSheetId="3" hidden="1">{#N/A,#N/A,FALSE,"Лист4"}</definedName>
    <definedName name="qrrq" hidden="1">{#N/A,#N/A,FALSE,"Лист4"}</definedName>
    <definedName name="qrrr" localSheetId="2" hidden="1">{#N/A,#N/A,FALSE,"Лист4"}</definedName>
    <definedName name="qrrr" localSheetId="3" hidden="1">{#N/A,#N/A,FALSE,"Лист4"}</definedName>
    <definedName name="qrrr" hidden="1">{#N/A,#N/A,FALSE,"Лист4"}</definedName>
    <definedName name="qt" localSheetId="2" hidden="1">{#N/A,#N/A,FALSE,"Лист4"}</definedName>
    <definedName name="qt" localSheetId="3" hidden="1">{#N/A,#N/A,FALSE,"Лист4"}</definedName>
    <definedName name="qt" hidden="1">{#N/A,#N/A,FALSE,"Лист4"}</definedName>
    <definedName name="qtt" localSheetId="2" hidden="1">{#N/A,#N/A,FALSE,"Лист4"}</definedName>
    <definedName name="qtt" localSheetId="3" hidden="1">{#N/A,#N/A,FALSE,"Лист4"}</definedName>
    <definedName name="qtt" hidden="1">{#N/A,#N/A,FALSE,"Лист4"}</definedName>
    <definedName name="qty" localSheetId="2" hidden="1">{#N/A,#N/A,FALSE,"Лист4"}</definedName>
    <definedName name="qty" localSheetId="3" hidden="1">{#N/A,#N/A,FALSE,"Лист4"}</definedName>
    <definedName name="qty" hidden="1">{#N/A,#N/A,FALSE,"Лист4"}</definedName>
    <definedName name="qu" localSheetId="2" hidden="1">{#N/A,#N/A,FALSE,"Лист4"}</definedName>
    <definedName name="qu" localSheetId="3" hidden="1">{#N/A,#N/A,FALSE,"Лист4"}</definedName>
    <definedName name="qu" hidden="1">{#N/A,#N/A,FALSE,"Лист4"}</definedName>
    <definedName name="quu" localSheetId="2" hidden="1">{#N/A,#N/A,FALSE,"Лист4"}</definedName>
    <definedName name="quu" localSheetId="3" hidden="1">{#N/A,#N/A,FALSE,"Лист4"}</definedName>
    <definedName name="quu" hidden="1">{#N/A,#N/A,FALSE,"Лист4"}</definedName>
    <definedName name="quuu" localSheetId="2" hidden="1">{#N/A,#N/A,FALSE,"Лист4"}</definedName>
    <definedName name="quuu" localSheetId="3" hidden="1">{#N/A,#N/A,FALSE,"Лист4"}</definedName>
    <definedName name="quuu" hidden="1">{#N/A,#N/A,FALSE,"Лист4"}</definedName>
    <definedName name="qw" localSheetId="2" hidden="1">{#N/A,#N/A,FALSE,"Лист4"}</definedName>
    <definedName name="qw" localSheetId="3" hidden="1">{#N/A,#N/A,FALSE,"Лист4"}</definedName>
    <definedName name="qw" hidden="1">{#N/A,#N/A,FALSE,"Лист4"}</definedName>
    <definedName name="qwe" localSheetId="2" hidden="1">{#N/A,#N/A,FALSE,"Лист4"}</definedName>
    <definedName name="qwe" localSheetId="3" hidden="1">{#N/A,#N/A,FALSE,"Лист4"}</definedName>
    <definedName name="qwe" hidden="1">{#N/A,#N/A,FALSE,"Лист4"}</definedName>
    <definedName name="qwee" localSheetId="2" hidden="1">{#N/A,#N/A,FALSE,"Лист4"}</definedName>
    <definedName name="qwee" localSheetId="3" hidden="1">{#N/A,#N/A,FALSE,"Лист4"}</definedName>
    <definedName name="qwee" hidden="1">{#N/A,#N/A,FALSE,"Лист4"}</definedName>
    <definedName name="qweee" localSheetId="2" hidden="1">{#N/A,#N/A,FALSE,"Лист4"}</definedName>
    <definedName name="qweee" localSheetId="3" hidden="1">{#N/A,#N/A,FALSE,"Лист4"}</definedName>
    <definedName name="qweee" hidden="1">{#N/A,#N/A,FALSE,"Лист4"}</definedName>
    <definedName name="qweeee" localSheetId="2" hidden="1">{#N/A,#N/A,FALSE,"Лист4"}</definedName>
    <definedName name="qweeee" localSheetId="3" hidden="1">{#N/A,#N/A,FALSE,"Лист4"}</definedName>
    <definedName name="qweeee" hidden="1">{#N/A,#N/A,FALSE,"Лист4"}</definedName>
    <definedName name="qweeeee" localSheetId="2" hidden="1">{#N/A,#N/A,FALSE,"Лист4"}</definedName>
    <definedName name="qweeeee" localSheetId="3" hidden="1">{#N/A,#N/A,FALSE,"Лист4"}</definedName>
    <definedName name="qweeeee" hidden="1">{#N/A,#N/A,FALSE,"Лист4"}</definedName>
    <definedName name="qweeeeee" localSheetId="2" hidden="1">{#N/A,#N/A,FALSE,"Лист4"}</definedName>
    <definedName name="qweeeeee" localSheetId="3" hidden="1">{#N/A,#N/A,FALSE,"Лист4"}</definedName>
    <definedName name="qweeeeee" hidden="1">{#N/A,#N/A,FALSE,"Лист4"}</definedName>
    <definedName name="qwer" localSheetId="2" hidden="1">{#N/A,#N/A,FALSE,"Лист4"}</definedName>
    <definedName name="qwer" localSheetId="3" hidden="1">{#N/A,#N/A,FALSE,"Лист4"}</definedName>
    <definedName name="qwer" hidden="1">{#N/A,#N/A,FALSE,"Лист4"}</definedName>
    <definedName name="qwern" localSheetId="2" hidden="1">{#N/A,#N/A,FALSE,"Лист4"}</definedName>
    <definedName name="qwern" localSheetId="3" hidden="1">{#N/A,#N/A,FALSE,"Лист4"}</definedName>
    <definedName name="qwern" hidden="1">{#N/A,#N/A,FALSE,"Лист4"}</definedName>
    <definedName name="qwert" localSheetId="2" hidden="1">{#N/A,#N/A,FALSE,"Лист4"}</definedName>
    <definedName name="qwert" localSheetId="3" hidden="1">{#N/A,#N/A,FALSE,"Лист4"}</definedName>
    <definedName name="qwert" hidden="1">{#N/A,#N/A,FALSE,"Лист4"}</definedName>
    <definedName name="qwerty" localSheetId="2" hidden="1">{#N/A,#N/A,FALSE,"Лист4"}</definedName>
    <definedName name="qwerty" localSheetId="3" hidden="1">{#N/A,#N/A,FALSE,"Лист4"}</definedName>
    <definedName name="qwerty" hidden="1">{#N/A,#N/A,FALSE,"Лист4"}</definedName>
    <definedName name="qwertyu" localSheetId="2" hidden="1">{#N/A,#N/A,FALSE,"Лист4"}</definedName>
    <definedName name="qwertyu" localSheetId="3" hidden="1">{#N/A,#N/A,FALSE,"Лист4"}</definedName>
    <definedName name="qwertyu" hidden="1">{#N/A,#N/A,FALSE,"Лист4"}</definedName>
    <definedName name="qwertyui" localSheetId="2" hidden="1">{#N/A,#N/A,FALSE,"Лист4"}</definedName>
    <definedName name="qwertyui" localSheetId="3" hidden="1">{#N/A,#N/A,FALSE,"Лист4"}</definedName>
    <definedName name="qwertyui" hidden="1">{#N/A,#N/A,FALSE,"Лист4"}</definedName>
    <definedName name="qwertyuio" localSheetId="2" hidden="1">{#N/A,#N/A,FALSE,"Лист4"}</definedName>
    <definedName name="qwertyuio" localSheetId="3" hidden="1">{#N/A,#N/A,FALSE,"Лист4"}</definedName>
    <definedName name="qwertyuio" hidden="1">{#N/A,#N/A,FALSE,"Лист4"}</definedName>
    <definedName name="qwertyuiop" localSheetId="2" hidden="1">{#N/A,#N/A,FALSE,"Лист4"}</definedName>
    <definedName name="qwertyuiop" localSheetId="3" hidden="1">{#N/A,#N/A,FALSE,"Лист4"}</definedName>
    <definedName name="qwertyuiop" hidden="1">{#N/A,#N/A,FALSE,"Лист4"}</definedName>
    <definedName name="qwq" localSheetId="2" hidden="1">{#N/A,#N/A,FALSE,"Лист4"}</definedName>
    <definedName name="qwq" localSheetId="3" hidden="1">{#N/A,#N/A,FALSE,"Лист4"}</definedName>
    <definedName name="qwq" hidden="1">{#N/A,#N/A,FALSE,"Лист4"}</definedName>
    <definedName name="qww" localSheetId="2" hidden="1">{#N/A,#N/A,FALSE,"Лист4"}</definedName>
    <definedName name="qww" localSheetId="3" hidden="1">{#N/A,#N/A,FALSE,"Лист4"}</definedName>
    <definedName name="qww" hidden="1">{#N/A,#N/A,FALSE,"Лист4"}</definedName>
    <definedName name="qwwee" localSheetId="2" hidden="1">{#N/A,#N/A,FALSE,"Лист4"}</definedName>
    <definedName name="qwwee" localSheetId="3" hidden="1">{#N/A,#N/A,FALSE,"Лист4"}</definedName>
    <definedName name="qwwee" hidden="1">{#N/A,#N/A,FALSE,"Лист4"}</definedName>
    <definedName name="qwwq" localSheetId="2" hidden="1">{#N/A,#N/A,FALSE,"Лист4"}</definedName>
    <definedName name="qwwq" localSheetId="3" hidden="1">{#N/A,#N/A,FALSE,"Лист4"}</definedName>
    <definedName name="qwwq" hidden="1">{#N/A,#N/A,FALSE,"Лист4"}</definedName>
    <definedName name="qwww" localSheetId="2" hidden="1">{#N/A,#N/A,FALSE,"Лист4"}</definedName>
    <definedName name="qwww" localSheetId="3" hidden="1">{#N/A,#N/A,FALSE,"Лист4"}</definedName>
    <definedName name="qwww" hidden="1">{#N/A,#N/A,FALSE,"Лист4"}</definedName>
    <definedName name="qy" localSheetId="2" hidden="1">{#N/A,#N/A,FALSE,"Лист4"}</definedName>
    <definedName name="qy" localSheetId="3" hidden="1">{#N/A,#N/A,FALSE,"Лист4"}</definedName>
    <definedName name="qy" hidden="1">{#N/A,#N/A,FALSE,"Лист4"}</definedName>
    <definedName name="qyy" localSheetId="2" hidden="1">{#N/A,#N/A,FALSE,"Лист4"}</definedName>
    <definedName name="qyy" localSheetId="3" hidden="1">{#N/A,#N/A,FALSE,"Лист4"}</definedName>
    <definedName name="qyy" hidden="1">{#N/A,#N/A,FALSE,"Лист4"}</definedName>
    <definedName name="qyyy" localSheetId="2" hidden="1">{#N/A,#N/A,FALSE,"Лист4"}</definedName>
    <definedName name="qyyy" localSheetId="3" hidden="1">{#N/A,#N/A,FALSE,"Лист4"}</definedName>
    <definedName name="qyyy" hidden="1">{#N/A,#N/A,FALSE,"Лист4"}</definedName>
    <definedName name="qzu" localSheetId="2" hidden="1">{#N/A,#N/A,FALSE,"Лист4"}</definedName>
    <definedName name="qzu" localSheetId="3" hidden="1">{#N/A,#N/A,FALSE,"Лист4"}</definedName>
    <definedName name="qzu" hidden="1">{#N/A,#N/A,FALSE,"Лист4"}</definedName>
    <definedName name="ra" localSheetId="2" hidden="1">{#N/A,#N/A,FALSE,"Лист4"}</definedName>
    <definedName name="ra" localSheetId="3" hidden="1">{#N/A,#N/A,FALSE,"Лист4"}</definedName>
    <definedName name="ra" hidden="1">{#N/A,#N/A,FALSE,"Лист4"}</definedName>
    <definedName name="rb" localSheetId="2" hidden="1">{#N/A,#N/A,FALSE,"Лист4"}</definedName>
    <definedName name="rb" localSheetId="3" hidden="1">{#N/A,#N/A,FALSE,"Лист4"}</definedName>
    <definedName name="rb" hidden="1">{#N/A,#N/A,FALSE,"Лист4"}</definedName>
    <definedName name="rd" localSheetId="2" hidden="1">{#N/A,#N/A,FALSE,"Лист4"}</definedName>
    <definedName name="RD" localSheetId="3" hidden="1">{#N/A,#N/A,FALSE,"Лист4"}</definedName>
    <definedName name="rd" hidden="1">{#N/A,#N/A,FALSE,"Лист4"}</definedName>
    <definedName name="rdd" localSheetId="2" hidden="1">{#N/A,#N/A,FALSE,"Лист4"}</definedName>
    <definedName name="rdd" localSheetId="3" hidden="1">{#N/A,#N/A,FALSE,"Лист4"}</definedName>
    <definedName name="rdd" hidden="1">{#N/A,#N/A,FALSE,"Лист4"}</definedName>
    <definedName name="rddddd" localSheetId="2" hidden="1">{#N/A,#N/A,FALSE,"Лист4"}</definedName>
    <definedName name="rddddd" localSheetId="3" hidden="1">{#N/A,#N/A,FALSE,"Лист4"}</definedName>
    <definedName name="rddddd" hidden="1">{#N/A,#N/A,FALSE,"Лист4"}</definedName>
    <definedName name="req" localSheetId="2" hidden="1">{#N/A,#N/A,FALSE,"Лист4"}</definedName>
    <definedName name="req" localSheetId="3" hidden="1">{#N/A,#N/A,FALSE,"Лист4"}</definedName>
    <definedName name="req" hidden="1">{#N/A,#N/A,FALSE,"Лист4"}</definedName>
    <definedName name="rewq" localSheetId="2" hidden="1">{#N/A,#N/A,FALSE,"Лист4"}</definedName>
    <definedName name="rewq" localSheetId="3" hidden="1">{#N/A,#N/A,FALSE,"Лист4"}</definedName>
    <definedName name="rewq" hidden="1">{#N/A,#N/A,FALSE,"Лист4"}</definedName>
    <definedName name="rf" localSheetId="2" hidden="1">{#N/A,#N/A,FALSE,"Лист4"}</definedName>
    <definedName name="rf" localSheetId="3" hidden="1">{#N/A,#N/A,FALSE,"Лист4"}</definedName>
    <definedName name="rf" hidden="1">{#N/A,#N/A,FALSE,"Лист4"}</definedName>
    <definedName name="rfv" localSheetId="2" hidden="1">{#N/A,#N/A,FALSE,"Лист4"}</definedName>
    <definedName name="rfv" localSheetId="3" hidden="1">{#N/A,#N/A,FALSE,"Лист4"}</definedName>
    <definedName name="rfv" hidden="1">{#N/A,#N/A,FALSE,"Лист4"}</definedName>
    <definedName name="rg" localSheetId="2" hidden="1">{#N/A,#N/A,FALSE,"Лист4"}</definedName>
    <definedName name="rg" localSheetId="3" hidden="1">{#N/A,#N/A,FALSE,"Лист4"}</definedName>
    <definedName name="rg" hidden="1">{#N/A,#N/A,FALSE,"Лист4"}</definedName>
    <definedName name="rh" localSheetId="2" hidden="1">{#N/A,#N/A,FALSE,"Лист4"}</definedName>
    <definedName name="rh" localSheetId="3" hidden="1">{#N/A,#N/A,FALSE,"Лист4"}</definedName>
    <definedName name="rh" hidden="1">{#N/A,#N/A,FALSE,"Лист4"}</definedName>
    <definedName name="ri" localSheetId="2" hidden="1">{#N/A,#N/A,FALSE,"Лист4"}</definedName>
    <definedName name="ri" localSheetId="3" hidden="1">{#N/A,#N/A,FALSE,"Лист4"}</definedName>
    <definedName name="ri" hidden="1">{#N/A,#N/A,FALSE,"Лист4"}</definedName>
    <definedName name="rj" localSheetId="2" hidden="1">{#N/A,#N/A,FALSE,"Лист4"}</definedName>
    <definedName name="rj" localSheetId="3" hidden="1">{#N/A,#N/A,FALSE,"Лист4"}</definedName>
    <definedName name="rj" hidden="1">{#N/A,#N/A,FALSE,"Лист4"}</definedName>
    <definedName name="rk" localSheetId="2" hidden="1">{#N/A,#N/A,FALSE,"Лист4"}</definedName>
    <definedName name="rk" localSheetId="3" hidden="1">{#N/A,#N/A,FALSE,"Лист4"}</definedName>
    <definedName name="rk" hidden="1">{#N/A,#N/A,FALSE,"Лист4"}</definedName>
    <definedName name="rl" localSheetId="2" hidden="1">{#N/A,#N/A,FALSE,"Лист4"}</definedName>
    <definedName name="rl" localSheetId="3" hidden="1">{#N/A,#N/A,FALSE,"Лист4"}</definedName>
    <definedName name="rl" hidden="1">{#N/A,#N/A,FALSE,"Лист4"}</definedName>
    <definedName name="rm" localSheetId="2" hidden="1">{#N/A,#N/A,FALSE,"Лист4"}</definedName>
    <definedName name="rm" localSheetId="3" hidden="1">{#N/A,#N/A,FALSE,"Лист4"}</definedName>
    <definedName name="rm" hidden="1">{#N/A,#N/A,FALSE,"Лист4"}</definedName>
    <definedName name="rn" localSheetId="2" hidden="1">{#N/A,#N/A,FALSE,"Лист4"}</definedName>
    <definedName name="rn" localSheetId="3" hidden="1">{#N/A,#N/A,FALSE,"Лист4"}</definedName>
    <definedName name="rn" hidden="1">{#N/A,#N/A,FALSE,"Лист4"}</definedName>
    <definedName name="ro" localSheetId="2" hidden="1">{#N/A,#N/A,FALSE,"Лист4"}</definedName>
    <definedName name="ro" localSheetId="3" hidden="1">{#N/A,#N/A,FALSE,"Лист4"}</definedName>
    <definedName name="ro" hidden="1">{#N/A,#N/A,FALSE,"Лист4"}</definedName>
    <definedName name="rooo" localSheetId="2" hidden="1">{#N/A,#N/A,FALSE,"Лист4"}</definedName>
    <definedName name="rooo" localSheetId="3" hidden="1">{#N/A,#N/A,FALSE,"Лист4"}</definedName>
    <definedName name="rooo" hidden="1">{#N/A,#N/A,FALSE,"Лист4"}</definedName>
    <definedName name="rororo" localSheetId="2" hidden="1">{#N/A,#N/A,FALSE,"Лист4"}</definedName>
    <definedName name="rororo" localSheetId="3" hidden="1">{#N/A,#N/A,FALSE,"Лист4"}</definedName>
    <definedName name="rororo" hidden="1">{#N/A,#N/A,FALSE,"Лист4"}</definedName>
    <definedName name="rq" localSheetId="2" hidden="1">{#N/A,#N/A,FALSE,"Лист4"}</definedName>
    <definedName name="rq" localSheetId="3" hidden="1">{#N/A,#N/A,FALSE,"Лист4"}</definedName>
    <definedName name="rq" hidden="1">{#N/A,#N/A,FALSE,"Лист4"}</definedName>
    <definedName name="rqq" localSheetId="2" hidden="1">{#N/A,#N/A,FALSE,"Лист4"}</definedName>
    <definedName name="rqq" localSheetId="3">'[1]Вид Ганущ'!$J$9</definedName>
    <definedName name="rqq" hidden="1">{#N/A,#N/A,FALSE,"Лист4"}</definedName>
    <definedName name="rqr" localSheetId="2" hidden="1">{#N/A,#N/A,FALSE,"Лист4"}</definedName>
    <definedName name="rqr" localSheetId="3" hidden="1">{#N/A,#N/A,FALSE,"Лист4"}</definedName>
    <definedName name="rqr" hidden="1">{#N/A,#N/A,FALSE,"Лист4"}</definedName>
    <definedName name="rrq" localSheetId="2" hidden="1">{#N/A,#N/A,FALSE,"Лист4"}</definedName>
    <definedName name="rrq" localSheetId="3">'[1]Вид Ганущ'!$R$5</definedName>
    <definedName name="rrq" hidden="1">{#N/A,#N/A,FALSE,"Лист4"}</definedName>
    <definedName name="rrqq">'[1]Вид Ганущ'!$O$5</definedName>
    <definedName name="rrr" localSheetId="2" hidden="1">{#N/A,#N/A,FALSE,"Лист4"}</definedName>
    <definedName name="rrr" localSheetId="3">'[1]Вид Ганущ'!$E$15</definedName>
    <definedName name="rrr" hidden="1">{#N/A,#N/A,FALSE,"Лист4"}</definedName>
    <definedName name="rrrr">'[1]Вид Ганущ'!$J$15</definedName>
    <definedName name="rrrrrr">'[1]Вид Ганущ'!$K$15</definedName>
    <definedName name="rrrrrrr" localSheetId="2" hidden="1">{#N/A,#N/A,FALSE,"Лист4"}</definedName>
    <definedName name="rrrrrrr" localSheetId="3" hidden="1">{#N/A,#N/A,FALSE,"Лист4"}</definedName>
    <definedName name="rrrrrrr" hidden="1">{#N/A,#N/A,FALSE,"Лист4"}</definedName>
    <definedName name="rrrrrrrrrr" localSheetId="2" hidden="1">{#N/A,#N/A,FALSE,"Лист4"}</definedName>
    <definedName name="rrrrrrrrrr" localSheetId="3" hidden="1">{#N/A,#N/A,FALSE,"Лист4"}</definedName>
    <definedName name="rrrrrrrrrr" hidden="1">{#N/A,#N/A,FALSE,"Лист4"}</definedName>
    <definedName name="rrrrrrrrrrrrrrrr" localSheetId="2" hidden="1">{#N/A,#N/A,FALSE,"Лист4"}</definedName>
    <definedName name="rrrrrrrrrrrrrrrr" localSheetId="3" hidden="1">{#N/A,#N/A,FALSE,"Лист4"}</definedName>
    <definedName name="rrrrrrrrrrrrrrrr" hidden="1">{#N/A,#N/A,FALSE,"Лист4"}</definedName>
    <definedName name="rrrrrrrrrrrrrrrrrr" localSheetId="2" hidden="1">{#N/A,#N/A,FALSE,"Лист4"}</definedName>
    <definedName name="rrrrrrrrrrrrrrrrrr" localSheetId="3" hidden="1">{#N/A,#N/A,FALSE,"Лист4"}</definedName>
    <definedName name="rrrrrrrrrrrrrrrrrr" hidden="1">{#N/A,#N/A,FALSE,"Лист4"}</definedName>
    <definedName name="rrt" localSheetId="2" hidden="1">{#N/A,#N/A,FALSE,"Лист4"}</definedName>
    <definedName name="rrt" localSheetId="3" hidden="1">{#N/A,#N/A,FALSE,"Лист4"}</definedName>
    <definedName name="rrt" hidden="1">{#N/A,#N/A,FALSE,"Лист4"}</definedName>
    <definedName name="rrtt" localSheetId="2" hidden="1">{#N/A,#N/A,FALSE,"Лист4"}</definedName>
    <definedName name="rrtt" localSheetId="3" hidden="1">{#N/A,#N/A,FALSE,"Лист4"}</definedName>
    <definedName name="rrtt" hidden="1">{#N/A,#N/A,FALSE,"Лист4"}</definedName>
    <definedName name="rs" localSheetId="2" hidden="1">{#N/A,#N/A,FALSE,"Лист4"}</definedName>
    <definedName name="rs" localSheetId="3" hidden="1">{#N/A,#N/A,FALSE,"Лист4"}</definedName>
    <definedName name="rs" hidden="1">{#N/A,#N/A,FALSE,"Лист4"}</definedName>
    <definedName name="rt" localSheetId="2" hidden="1">{#N/A,#N/A,FALSE,"Лист4"}</definedName>
    <definedName name="rt" localSheetId="3" hidden="1">{#N/A,#N/A,FALSE,"Лист4"}</definedName>
    <definedName name="rt" hidden="1">{#N/A,#N/A,FALSE,"Лист4"}</definedName>
    <definedName name="ru" localSheetId="2" hidden="1">{#N/A,#N/A,FALSE,"Лист4"}</definedName>
    <definedName name="ru" localSheetId="3" hidden="1">{#N/A,#N/A,FALSE,"Лист4"}</definedName>
    <definedName name="ru" hidden="1">{#N/A,#N/A,FALSE,"Лист4"}</definedName>
    <definedName name="rv" localSheetId="2" hidden="1">{#N/A,#N/A,FALSE,"Лист4"}</definedName>
    <definedName name="rv" localSheetId="3" hidden="1">{#N/A,#N/A,FALSE,"Лист4"}</definedName>
    <definedName name="rv" hidden="1">{#N/A,#N/A,FALSE,"Лист4"}</definedName>
    <definedName name="rx" localSheetId="2" hidden="1">{#N/A,#N/A,FALSE,"Лист4"}</definedName>
    <definedName name="rx" localSheetId="3" hidden="1">{#N/A,#N/A,FALSE,"Лист4"}</definedName>
    <definedName name="rx" hidden="1">{#N/A,#N/A,FALSE,"Лист4"}</definedName>
    <definedName name="ry" localSheetId="2" hidden="1">{#N/A,#N/A,FALSE,"Лист4"}</definedName>
    <definedName name="ry" localSheetId="3" hidden="1">{#N/A,#N/A,FALSE,"Лист4"}</definedName>
    <definedName name="ry" hidden="1">{#N/A,#N/A,FALSE,"Лист4"}</definedName>
    <definedName name="rz" localSheetId="2" hidden="1">{#N/A,#N/A,FALSE,"Лист4"}</definedName>
    <definedName name="rz" localSheetId="3" hidden="1">{#N/A,#N/A,FALSE,"Лист4"}</definedName>
    <definedName name="rz" hidden="1">{#N/A,#N/A,FALSE,"Лист4"}</definedName>
    <definedName name="rzz" localSheetId="2" hidden="1">{#N/A,#N/A,FALSE,"Лист4"}</definedName>
    <definedName name="rzz" localSheetId="3" hidden="1">{#N/A,#N/A,FALSE,"Лист4"}</definedName>
    <definedName name="rzz" hidden="1">{#N/A,#N/A,FALSE,"Лист4"}</definedName>
    <definedName name="sas" localSheetId="2" hidden="1">{#N/A,#N/A,FALSE,"Лист4"}</definedName>
    <definedName name="sas" localSheetId="3" hidden="1">{#N/A,#N/A,FALSE,"Лист4"}</definedName>
    <definedName name="sas" hidden="1">{#N/A,#N/A,FALSE,"Лист4"}</definedName>
    <definedName name="ssss" localSheetId="2" hidden="1">{#N/A,#N/A,FALSE,"Лист4"}</definedName>
    <definedName name="ssss" localSheetId="3" hidden="1">{#N/A,#N/A,FALSE,"Лист4"}</definedName>
    <definedName name="ssss" hidden="1">{#N/A,#N/A,FALSE,"Лист4"}</definedName>
    <definedName name="ssssssss" localSheetId="2" hidden="1">{#N/A,#N/A,FALSE,"Лист4"}</definedName>
    <definedName name="ssssssss" localSheetId="3" hidden="1">{#N/A,#N/A,FALSE,"Лист4"}</definedName>
    <definedName name="ssssssss" hidden="1">{#N/A,#N/A,FALSE,"Лист4"}</definedName>
    <definedName name="sssssssssss" localSheetId="2" hidden="1">{#N/A,#N/A,FALSE,"Лист4"}</definedName>
    <definedName name="sssssssssss" localSheetId="3" hidden="1">{#N/A,#N/A,FALSE,"Лист4"}</definedName>
    <definedName name="sssssssssss" hidden="1">{#N/A,#N/A,FALSE,"Лист4"}</definedName>
    <definedName name="sssssssssssssssssss" localSheetId="2" hidden="1">{#N/A,#N/A,FALSE,"Лист4"}</definedName>
    <definedName name="sssssssssssssssssss" localSheetId="3" hidden="1">{#N/A,#N/A,FALSE,"Лист4"}</definedName>
    <definedName name="sssssssssssssssssss" hidden="1">{#N/A,#N/A,FALSE,"Лист4"}</definedName>
    <definedName name="sx" localSheetId="2" hidden="1">{#N/A,#N/A,FALSE,"Лист4"}</definedName>
    <definedName name="sx" localSheetId="3" hidden="1">{#N/A,#N/A,FALSE,"Лист4"}</definedName>
    <definedName name="sx" hidden="1">{#N/A,#N/A,FALSE,"Лист4"}</definedName>
    <definedName name="taf" localSheetId="2" hidden="1">{#N/A,#N/A,FALSE,"Лист4"}</definedName>
    <definedName name="taf" localSheetId="3" hidden="1">{#N/A,#N/A,FALSE,"Лист4"}</definedName>
    <definedName name="taf" hidden="1">{#N/A,#N/A,FALSE,"Лист4"}</definedName>
    <definedName name="td" localSheetId="2" hidden="1">{#N/A,#N/A,FALSE,"Лист4"}</definedName>
    <definedName name="td" localSheetId="3" hidden="1">{#N/A,#N/A,FALSE,"Лист4"}</definedName>
    <definedName name="td" hidden="1">{#N/A,#N/A,FALSE,"Лист4"}</definedName>
    <definedName name="tgb" localSheetId="2" hidden="1">{#N/A,#N/A,FALSE,"Лист4"}</definedName>
    <definedName name="tgb" localSheetId="3" hidden="1">{#N/A,#N/A,FALSE,"Лист4"}</definedName>
    <definedName name="tgb" hidden="1">{#N/A,#N/A,FALSE,"Лист4"}</definedName>
    <definedName name="tr" localSheetId="2" hidden="1">{#N/A,#N/A,FALSE,"Лист4"}</definedName>
    <definedName name="tr" localSheetId="3">'[1]Вид Ганущ'!$Y$15</definedName>
    <definedName name="tr" hidden="1">{#N/A,#N/A,FALSE,"Лист4"}</definedName>
    <definedName name="tre">'[1]Вид Ганущ'!$I$15</definedName>
    <definedName name="trew">'[1]Вид Ганущ'!$F$15</definedName>
    <definedName name="trr">'[1]Вид Ганущ'!$AG$15</definedName>
    <definedName name="ttrr">'[1]Вид Ганущ'!$AD$15</definedName>
    <definedName name="ttttttttttttttttttttttttt" localSheetId="2" hidden="1">{#N/A,#N/A,FALSE,"Лист4"}</definedName>
    <definedName name="ttttttttttttttttttttttttt" localSheetId="3" hidden="1">{#N/A,#N/A,FALSE,"Лист4"}</definedName>
    <definedName name="ttttttttttttttttttttttttt" hidden="1">{#N/A,#N/A,FALSE,"Лист4"}</definedName>
    <definedName name="ttttttttttttttttttttttttttttttt" localSheetId="2" hidden="1">{#N/A,#N/A,FALSE,"Лист4"}</definedName>
    <definedName name="ttttttttttttttttttttttttttttttt" localSheetId="3" hidden="1">{#N/A,#N/A,FALSE,"Лист4"}</definedName>
    <definedName name="ttttttttttttttttttttttttttttttt" hidden="1">{#N/A,#N/A,FALSE,"Лист4"}</definedName>
    <definedName name="tu" localSheetId="2" hidden="1">{#N/A,#N/A,FALSE,"Лист4"}</definedName>
    <definedName name="tu" localSheetId="3" hidden="1">{#N/A,#N/A,FALSE,"Лист4"}</definedName>
    <definedName name="tu" hidden="1">{#N/A,#N/A,FALSE,"Лист4"}</definedName>
    <definedName name="tw" localSheetId="2" hidden="1">{#N/A,#N/A,FALSE,"Лист4"}</definedName>
    <definedName name="tw" localSheetId="3" hidden="1">{#N/A,#N/A,FALSE,"Лист4"}</definedName>
    <definedName name="tw" hidden="1">{#N/A,#N/A,FALSE,"Лист4"}</definedName>
    <definedName name="tws" localSheetId="2" hidden="1">{#N/A,#N/A,FALSE,"Лист4"}</definedName>
    <definedName name="tws" localSheetId="3" hidden="1">{#N/A,#N/A,FALSE,"Лист4"}</definedName>
    <definedName name="tws" hidden="1">{#N/A,#N/A,FALSE,"Лист4"}</definedName>
    <definedName name="twsa" localSheetId="2" hidden="1">{#N/A,#N/A,FALSE,"Лист4"}</definedName>
    <definedName name="twsa" localSheetId="3" hidden="1">{#N/A,#N/A,FALSE,"Лист4"}</definedName>
    <definedName name="twsa" hidden="1">{#N/A,#N/A,FALSE,"Лист4"}</definedName>
    <definedName name="tx" localSheetId="2" hidden="1">{#N/A,#N/A,FALSE,"Лист4"}</definedName>
    <definedName name="tx" localSheetId="3" hidden="1">{#N/A,#N/A,FALSE,"Лист4"}</definedName>
    <definedName name="tx" hidden="1">{#N/A,#N/A,FALSE,"Лист4"}</definedName>
    <definedName name="ua" localSheetId="2" hidden="1">{#N/A,#N/A,FALSE,"Лист4"}</definedName>
    <definedName name="ua" localSheetId="3" hidden="1">{#N/A,#N/A,FALSE,"Лист4"}</definedName>
    <definedName name="ua" hidden="1">{#N/A,#N/A,FALSE,"Лист4"}</definedName>
    <definedName name="uaa" localSheetId="2" hidden="1">{#N/A,#N/A,FALSE,"Лист4"}</definedName>
    <definedName name="uaa" localSheetId="3" hidden="1">{#N/A,#N/A,FALSE,"Лист4"}</definedName>
    <definedName name="uaa" hidden="1">{#N/A,#N/A,FALSE,"Лист4"}</definedName>
    <definedName name="uat" localSheetId="2" hidden="1">{#N/A,#N/A,FALSE,"Лист4"}</definedName>
    <definedName name="uat" localSheetId="3" hidden="1">{#N/A,#N/A,FALSE,"Лист4"}</definedName>
    <definedName name="uat" hidden="1">{#N/A,#N/A,FALSE,"Лист4"}</definedName>
    <definedName name="uds" localSheetId="2" hidden="1">{#N/A,#N/A,FALSE,"Лист4"}</definedName>
    <definedName name="uds" localSheetId="3" hidden="1">{#N/A,#N/A,FALSE,"Лист4"}</definedName>
    <definedName name="uds" hidden="1">{#N/A,#N/A,FALSE,"Лист4"}</definedName>
    <definedName name="ujm" localSheetId="2" hidden="1">{#N/A,#N/A,FALSE,"Лист4"}</definedName>
    <definedName name="ujm" localSheetId="3" hidden="1">{#N/A,#N/A,FALSE,"Лист4"}</definedName>
    <definedName name="ujm" hidden="1">{#N/A,#N/A,FALSE,"Лист4"}</definedName>
    <definedName name="uuuuuuuuuuuuuuuuu" localSheetId="2" hidden="1">{#N/A,#N/A,FALSE,"Лист4"}</definedName>
    <definedName name="uuuuuuuuuuuuuuuuu" localSheetId="3" hidden="1">{#N/A,#N/A,FALSE,"Лист4"}</definedName>
    <definedName name="uuuuuuuuuuuuuuuuu" hidden="1">{#N/A,#N/A,FALSE,"Лист4"}</definedName>
    <definedName name="uuuuuuuuuuuuuuuuuuuuuuuu" localSheetId="2" hidden="1">{#N/A,#N/A,FALSE,"Лист4"}</definedName>
    <definedName name="uuuuuuuuuuuuuuuuuuuuuuuu" localSheetId="3" hidden="1">{#N/A,#N/A,FALSE,"Лист4"}</definedName>
    <definedName name="uuuuuuuuuuuuuuuuuuuuuuuu" hidden="1">{#N/A,#N/A,FALSE,"Лист4"}</definedName>
    <definedName name="uuuuuuuuuuuuuuuuuuuuuuuuu" localSheetId="2" hidden="1">{#N/A,#N/A,FALSE,"Лист4"}</definedName>
    <definedName name="uuuuuuuuuuuuuuuuuuuuuuuuu" localSheetId="3" hidden="1">{#N/A,#N/A,FALSE,"Лист4"}</definedName>
    <definedName name="uuuuuuuuuuuuuuuuuuuuuuuuu" hidden="1">{#N/A,#N/A,FALSE,"Лист4"}</definedName>
    <definedName name="uyt">'[1]Вид Ганущ'!$AH$15</definedName>
    <definedName name="vc" localSheetId="2" hidden="1">{#N/A,#N/A,FALSE,"Лист4"}</definedName>
    <definedName name="vc" localSheetId="3" hidden="1">{#N/A,#N/A,FALSE,"Лист4"}</definedName>
    <definedName name="vc" hidden="1">{#N/A,#N/A,FALSE,"Лист4"}</definedName>
    <definedName name="vi" localSheetId="2" hidden="1">{#N/A,#N/A,FALSE,"Лист4"}</definedName>
    <definedName name="vi" localSheetId="3" hidden="1">{#N/A,#N/A,FALSE,"Лист4"}</definedName>
    <definedName name="vi" hidden="1">{#N/A,#N/A,FALSE,"Лист4"}</definedName>
    <definedName name="vr" localSheetId="2" hidden="1">{#N/A,#N/A,FALSE,"Лист4"}</definedName>
    <definedName name="vr" localSheetId="3" hidden="1">{#N/A,#N/A,FALSE,"Лист4"}</definedName>
    <definedName name="vr" hidden="1">{#N/A,#N/A,FALSE,"Лист4"}</definedName>
    <definedName name="vv" localSheetId="2" hidden="1">{#N/A,#N/A,FALSE,"Лист4"}</definedName>
    <definedName name="vv" localSheetId="3" hidden="1">{#N/A,#N/A,FALSE,"Лист4"}</definedName>
    <definedName name="vv" hidden="1">{#N/A,#N/A,FALSE,"Лист4"}</definedName>
    <definedName name="vvvb" localSheetId="2" hidden="1">{#N/A,#N/A,FALSE,"Лист4"}</definedName>
    <definedName name="vvvb" localSheetId="3" hidden="1">{#N/A,#N/A,FALSE,"Лист4"}</definedName>
    <definedName name="vvvb" hidden="1">{#N/A,#N/A,FALSE,"Лист4"}</definedName>
    <definedName name="vx" localSheetId="2" hidden="1">{#N/A,#N/A,FALSE,"Лист4"}</definedName>
    <definedName name="vx" localSheetId="3" hidden="1">{#N/A,#N/A,FALSE,"Лист4"}</definedName>
    <definedName name="vx" hidden="1">{#N/A,#N/A,FALSE,"Лист4"}</definedName>
    <definedName name="w" localSheetId="2" hidden="1">{#N/A,#N/A,FALSE,"Лист4"}</definedName>
    <definedName name="w" localSheetId="3" hidden="1">{#N/A,#N/A,FALSE,"Лист4"}</definedName>
    <definedName name="w" hidden="1">{#N/A,#N/A,FALSE,"Лист4"}</definedName>
    <definedName name="wa" localSheetId="2" hidden="1">{#N/A,#N/A,FALSE,"Лист4"}</definedName>
    <definedName name="wa" localSheetId="3" hidden="1">{#N/A,#N/A,FALSE,"Лист4"}</definedName>
    <definedName name="wa" hidden="1">{#N/A,#N/A,FALSE,"Лист4"}</definedName>
    <definedName name="wb" localSheetId="2" hidden="1">{#N/A,#N/A,FALSE,"Лист4"}</definedName>
    <definedName name="wb" localSheetId="3" hidden="1">{#N/A,#N/A,FALSE,"Лист4"}</definedName>
    <definedName name="wb" hidden="1">{#N/A,#N/A,FALSE,"Лист4"}</definedName>
    <definedName name="wc" localSheetId="2" hidden="1">{#N/A,#N/A,FALSE,"Лист4"}</definedName>
    <definedName name="wc" localSheetId="3" hidden="1">{#N/A,#N/A,FALSE,"Лист4"}</definedName>
    <definedName name="wc" hidden="1">{#N/A,#N/A,FALSE,"Лист4"}</definedName>
    <definedName name="wd" localSheetId="2" hidden="1">{#N/A,#N/A,FALSE,"Лист4"}</definedName>
    <definedName name="wd" localSheetId="3" hidden="1">{#N/A,#N/A,FALSE,"Лист4"}</definedName>
    <definedName name="wd" hidden="1">{#N/A,#N/A,FALSE,"Лист4"}</definedName>
    <definedName name="we" localSheetId="2" hidden="1">{#N/A,#N/A,FALSE,"Лист4"}</definedName>
    <definedName name="we" localSheetId="3" hidden="1">{#N/A,#N/A,FALSE,"Лист4"}</definedName>
    <definedName name="we" hidden="1">{#N/A,#N/A,FALSE,"Лист4"}</definedName>
    <definedName name="wf" localSheetId="2" hidden="1">{#N/A,#N/A,FALSE,"Лист4"}</definedName>
    <definedName name="wf" localSheetId="3" hidden="1">{#N/A,#N/A,FALSE,"Лист4"}</definedName>
    <definedName name="wf" hidden="1">{#N/A,#N/A,FALSE,"Лист4"}</definedName>
    <definedName name="wg" localSheetId="2" hidden="1">{#N/A,#N/A,FALSE,"Лист4"}</definedName>
    <definedName name="wg" localSheetId="3" hidden="1">{#N/A,#N/A,FALSE,"Лист4"}</definedName>
    <definedName name="wg" hidden="1">{#N/A,#N/A,FALSE,"Лист4"}</definedName>
    <definedName name="wh" localSheetId="2" hidden="1">{#N/A,#N/A,FALSE,"Лист4"}</definedName>
    <definedName name="wh" localSheetId="3" hidden="1">{#N/A,#N/A,FALSE,"Лист4"}</definedName>
    <definedName name="wh" hidden="1">{#N/A,#N/A,FALSE,"Лист4"}</definedName>
    <definedName name="wi" localSheetId="2" hidden="1">{#N/A,#N/A,FALSE,"Лист4"}</definedName>
    <definedName name="wi" localSheetId="3" hidden="1">{#N/A,#N/A,FALSE,"Лист4"}</definedName>
    <definedName name="wi" hidden="1">{#N/A,#N/A,FALSE,"Лист4"}</definedName>
    <definedName name="wj" localSheetId="2" hidden="1">{#N/A,#N/A,FALSE,"Лист4"}</definedName>
    <definedName name="wj" localSheetId="3" hidden="1">{#N/A,#N/A,FALSE,"Лист4"}</definedName>
    <definedName name="wj" hidden="1">{#N/A,#N/A,FALSE,"Лист4"}</definedName>
    <definedName name="wk" localSheetId="2" hidden="1">{#N/A,#N/A,FALSE,"Лист4"}</definedName>
    <definedName name="wk" localSheetId="3" hidden="1">{#N/A,#N/A,FALSE,"Лист4"}</definedName>
    <definedName name="wk" hidden="1">{#N/A,#N/A,FALSE,"Лист4"}</definedName>
    <definedName name="wl" localSheetId="2" hidden="1">{#N/A,#N/A,FALSE,"Лист4"}</definedName>
    <definedName name="wl" localSheetId="3" hidden="1">{#N/A,#N/A,FALSE,"Лист4"}</definedName>
    <definedName name="wl" hidden="1">{#N/A,#N/A,FALSE,"Лист4"}</definedName>
    <definedName name="wm" localSheetId="2" hidden="1">{#N/A,#N/A,FALSE,"Лист4"}</definedName>
    <definedName name="wm" localSheetId="3" hidden="1">{#N/A,#N/A,FALSE,"Лист4"}</definedName>
    <definedName name="wm" hidden="1">{#N/A,#N/A,FALSE,"Лист4"}</definedName>
    <definedName name="wn" localSheetId="2" hidden="1">{#N/A,#N/A,FALSE,"Лист4"}</definedName>
    <definedName name="wn" localSheetId="3" hidden="1">{#N/A,#N/A,FALSE,"Лист4"}</definedName>
    <definedName name="wn" hidden="1">{#N/A,#N/A,FALSE,"Лист4"}</definedName>
    <definedName name="wo" localSheetId="2" hidden="1">{#N/A,#N/A,FALSE,"Лист4"}</definedName>
    <definedName name="wo" localSheetId="3" hidden="1">{#N/A,#N/A,FALSE,"Лист4"}</definedName>
    <definedName name="wo" hidden="1">{#N/A,#N/A,FALSE,"Лист4"}</definedName>
    <definedName name="wp" localSheetId="2" hidden="1">{#N/A,#N/A,FALSE,"Лист4"}</definedName>
    <definedName name="wp" localSheetId="3" hidden="1">{#N/A,#N/A,FALSE,"Лист4"}</definedName>
    <definedName name="wp" hidden="1">{#N/A,#N/A,FALSE,"Лист4"}</definedName>
    <definedName name="wq" localSheetId="2" hidden="1">{#N/A,#N/A,FALSE,"Лист4"}</definedName>
    <definedName name="wq" localSheetId="3" hidden="1">{#N/A,#N/A,FALSE,"Лист4"}</definedName>
    <definedName name="wq" hidden="1">{#N/A,#N/A,FALSE,"Лист4"}</definedName>
    <definedName name="wqq" localSheetId="2" hidden="1">{#N/A,#N/A,FALSE,"Лист4"}</definedName>
    <definedName name="wqq" localSheetId="3" hidden="1">{#N/A,#N/A,FALSE,"Лист4"}</definedName>
    <definedName name="wqq" hidden="1">{#N/A,#N/A,FALSE,"Лист4"}</definedName>
    <definedName name="wr" localSheetId="2" hidden="1">{#N/A,#N/A,FALSE,"Лист4"}</definedName>
    <definedName name="wr" localSheetId="3" hidden="1">{#N/A,#N/A,FALSE,"Лист4"}</definedName>
    <definedName name="wr" hidden="1">{#N/A,#N/A,FALSE,"Лист4"}</definedName>
    <definedName name="wrn.Інструкція." localSheetId="2" hidden="1">{#N/A,#N/A,FALSE,"Лист4"}</definedName>
    <definedName name="wrn.Інструкція." localSheetId="3" hidden="1">{#N/A,#N/A,FALSE,"Лист4"}</definedName>
    <definedName name="wrn.Інструкція." hidden="1">{#N/A,#N/A,FALSE,"Лист4"}</definedName>
    <definedName name="ws" localSheetId="2" hidden="1">{#N/A,#N/A,FALSE,"Лист4"}</definedName>
    <definedName name="ws" localSheetId="3" hidden="1">{#N/A,#N/A,FALSE,"Лист4"}</definedName>
    <definedName name="ws" hidden="1">{#N/A,#N/A,FALSE,"Лист4"}</definedName>
    <definedName name="wsa" localSheetId="2" hidden="1">{#N/A,#N/A,FALSE,"Лист4"}</definedName>
    <definedName name="wsa" localSheetId="3" hidden="1">{#N/A,#N/A,FALSE,"Лист4"}</definedName>
    <definedName name="wsa" hidden="1">{#N/A,#N/A,FALSE,"Лист4"}</definedName>
    <definedName name="wss" localSheetId="2" hidden="1">{#N/A,#N/A,FALSE,"Лист4"}</definedName>
    <definedName name="wss" localSheetId="3" hidden="1">{#N/A,#N/A,FALSE,"Лист4"}</definedName>
    <definedName name="wss" hidden="1">{#N/A,#N/A,FALSE,"Лист4"}</definedName>
    <definedName name="wsx" localSheetId="2" hidden="1">{#N/A,#N/A,FALSE,"Лист4"}</definedName>
    <definedName name="wsx" localSheetId="3" hidden="1">{#N/A,#N/A,FALSE,"Лист4"}</definedName>
    <definedName name="wsx" hidden="1">{#N/A,#N/A,FALSE,"Лист4"}</definedName>
    <definedName name="wt" localSheetId="2" hidden="1">{#N/A,#N/A,FALSE,"Лист4"}</definedName>
    <definedName name="wt" localSheetId="3" hidden="1">{#N/A,#N/A,FALSE,"Лист4"}</definedName>
    <definedName name="wt" hidden="1">{#N/A,#N/A,FALSE,"Лист4"}</definedName>
    <definedName name="wu" localSheetId="2" hidden="1">{#N/A,#N/A,FALSE,"Лист4"}</definedName>
    <definedName name="wu" localSheetId="3" hidden="1">{#N/A,#N/A,FALSE,"Лист4"}</definedName>
    <definedName name="wu" hidden="1">{#N/A,#N/A,FALSE,"Лист4"}</definedName>
    <definedName name="wv" localSheetId="2" hidden="1">{#N/A,#N/A,FALSE,"Лист4"}</definedName>
    <definedName name="wv" localSheetId="3" hidden="1">{#N/A,#N/A,FALSE,"Лист4"}</definedName>
    <definedName name="wv" hidden="1">{#N/A,#N/A,FALSE,"Лист4"}</definedName>
    <definedName name="ww" localSheetId="2" hidden="1">{#N/A,#N/A,FALSE,"Лист4"}</definedName>
    <definedName name="ww" localSheetId="3" hidden="1">{#N/A,#N/A,FALSE,"Лист4"}</definedName>
    <definedName name="ww" hidden="1">{#N/A,#N/A,FALSE,"Лист4"}</definedName>
    <definedName name="www" localSheetId="2" hidden="1">{#N/A,#N/A,FALSE,"Лист4"}</definedName>
    <definedName name="www" localSheetId="3" hidden="1">{#N/A,#N/A,FALSE,"Лист4"}</definedName>
    <definedName name="www" hidden="1">{#N/A,#N/A,FALSE,"Лист4"}</definedName>
    <definedName name="wwww" localSheetId="2" hidden="1">{#N/A,#N/A,FALSE,"Лист4"}</definedName>
    <definedName name="wwww" localSheetId="3" hidden="1">{#N/A,#N/A,FALSE,"Лист4"}</definedName>
    <definedName name="wwww" hidden="1">{#N/A,#N/A,FALSE,"Лист4"}</definedName>
    <definedName name="wwwww" localSheetId="2" hidden="1">{#N/A,#N/A,FALSE,"Лист4"}</definedName>
    <definedName name="wwwww" localSheetId="3" hidden="1">{#N/A,#N/A,FALSE,"Лист4"}</definedName>
    <definedName name="wwwww" hidden="1">{#N/A,#N/A,FALSE,"Лист4"}</definedName>
    <definedName name="wwwwww" localSheetId="2" hidden="1">{#N/A,#N/A,FALSE,"Лист4"}</definedName>
    <definedName name="wwwwww" localSheetId="3" hidden="1">{#N/A,#N/A,FALSE,"Лист4"}</definedName>
    <definedName name="wwwwww" hidden="1">{#N/A,#N/A,FALSE,"Лист4"}</definedName>
    <definedName name="wwwwwwww" localSheetId="2" hidden="1">{#N/A,#N/A,FALSE,"Лист4"}</definedName>
    <definedName name="wwwwwwww" localSheetId="3" hidden="1">{#N/A,#N/A,FALSE,"Лист4"}</definedName>
    <definedName name="wwwwwwww" hidden="1">{#N/A,#N/A,FALSE,"Лист4"}</definedName>
    <definedName name="wwwwwwwwww" localSheetId="2" hidden="1">{#N/A,#N/A,FALSE,"Лист4"}</definedName>
    <definedName name="wwwwwwwwww" localSheetId="3" hidden="1">{#N/A,#N/A,FALSE,"Лист4"}</definedName>
    <definedName name="wwwwwwwwww" hidden="1">{#N/A,#N/A,FALSE,"Лист4"}</definedName>
    <definedName name="wwwwwwwwwwwww" localSheetId="2" hidden="1">{#N/A,#N/A,FALSE,"Лист4"}</definedName>
    <definedName name="wwwwwwwwwwwww" localSheetId="3" hidden="1">{#N/A,#N/A,FALSE,"Лист4"}</definedName>
    <definedName name="wwwwwwwwwwwww" hidden="1">{#N/A,#N/A,FALSE,"Лист4"}</definedName>
    <definedName name="wwwwwwwwwwwwww" localSheetId="2" hidden="1">{#N/A,#N/A,FALSE,"Лист4"}</definedName>
    <definedName name="wwwwwwwwwwwwww" localSheetId="3" hidden="1">{#N/A,#N/A,FALSE,"Лист4"}</definedName>
    <definedName name="wwwwwwwwwwwwww" hidden="1">{#N/A,#N/A,FALSE,"Лист4"}</definedName>
    <definedName name="wwwwwwwwwwwwwwww" localSheetId="2" hidden="1">{#N/A,#N/A,FALSE,"Лист4"}</definedName>
    <definedName name="wwwwwwwwwwwwwwww" localSheetId="3" hidden="1">{#N/A,#N/A,FALSE,"Лист4"}</definedName>
    <definedName name="wwwwwwwwwwwwwwww" hidden="1">{#N/A,#N/A,FALSE,"Лист4"}</definedName>
    <definedName name="wwwwwwwwwwwwwwwwww" localSheetId="2" hidden="1">{#N/A,#N/A,FALSE,"Лист4"}</definedName>
    <definedName name="wwwwwwwwwwwwwwwwww" localSheetId="3" hidden="1">{#N/A,#N/A,FALSE,"Лист4"}</definedName>
    <definedName name="wwwwwwwwwwwwwwwwww" hidden="1">{#N/A,#N/A,FALSE,"Лист4"}</definedName>
    <definedName name="wwwwwwwwwwwwwwwwwww" localSheetId="2" hidden="1">{#N/A,#N/A,FALSE,"Лист4"}</definedName>
    <definedName name="wwwwwwwwwwwwwwwwwww" localSheetId="3" hidden="1">{#N/A,#N/A,FALSE,"Лист4"}</definedName>
    <definedName name="wwwwwwwwwwwwwwwwwww" hidden="1">{#N/A,#N/A,FALSE,"Лист4"}</definedName>
    <definedName name="wwwwwwwwwwwwwwwwwwwww" localSheetId="2" hidden="1">{#N/A,#N/A,FALSE,"Лист4"}</definedName>
    <definedName name="wwwwwwwwwwwwwwwwwwwww" localSheetId="3" hidden="1">{#N/A,#N/A,FALSE,"Лист4"}</definedName>
    <definedName name="wwwwwwwwwwwwwwwwwwwww" hidden="1">{#N/A,#N/A,FALSE,"Лист4"}</definedName>
    <definedName name="wwwwwwwwwwwwwwwwwwwwwwwww" localSheetId="2" hidden="1">{#N/A,#N/A,FALSE,"Лист4"}</definedName>
    <definedName name="wwwwwwwwwwwwwwwwwwwwwwwww" localSheetId="3" hidden="1">{#N/A,#N/A,FALSE,"Лист4"}</definedName>
    <definedName name="wwwwwwwwwwwwwwwwwwwwwwwww" hidden="1">{#N/A,#N/A,FALSE,"Лист4"}</definedName>
    <definedName name="wx" localSheetId="2" hidden="1">{#N/A,#N/A,FALSE,"Лист4"}</definedName>
    <definedName name="wx" localSheetId="3" hidden="1">{#N/A,#N/A,FALSE,"Лист4"}</definedName>
    <definedName name="wx" hidden="1">{#N/A,#N/A,FALSE,"Лист4"}</definedName>
    <definedName name="wy" localSheetId="2" hidden="1">{#N/A,#N/A,FALSE,"Лист4"}</definedName>
    <definedName name="wy" localSheetId="3" hidden="1">{#N/A,#N/A,FALSE,"Лист4"}</definedName>
    <definedName name="wy" hidden="1">{#N/A,#N/A,FALSE,"Лист4"}</definedName>
    <definedName name="wz" localSheetId="2" hidden="1">{#N/A,#N/A,FALSE,"Лист4"}</definedName>
    <definedName name="wz" localSheetId="3" hidden="1">{#N/A,#N/A,FALSE,"Лист4"}</definedName>
    <definedName name="wz" hidden="1">{#N/A,#N/A,FALSE,"Лист4"}</definedName>
    <definedName name="xc" localSheetId="2" hidden="1">{#N/A,#N/A,FALSE,"Лист4"}</definedName>
    <definedName name="xc" localSheetId="3" hidden="1">{#N/A,#N/A,FALSE,"Лист4"}</definedName>
    <definedName name="xc" hidden="1">{#N/A,#N/A,FALSE,"Лист4"}</definedName>
    <definedName name="xcc" localSheetId="2" hidden="1">{#N/A,#N/A,FALSE,"Лист4"}</definedName>
    <definedName name="xcc" localSheetId="3" hidden="1">{#N/A,#N/A,FALSE,"Лист4"}</definedName>
    <definedName name="xcc" hidden="1">{#N/A,#N/A,FALSE,"Лист4"}</definedName>
    <definedName name="xccccc" localSheetId="2" hidden="1">{#N/A,#N/A,FALSE,"Лист4"}</definedName>
    <definedName name="xccccc" localSheetId="3" hidden="1">{#N/A,#N/A,FALSE,"Лист4"}</definedName>
    <definedName name="xccccc" hidden="1">{#N/A,#N/A,FALSE,"Лист4"}</definedName>
    <definedName name="xp" localSheetId="2" hidden="1">{#N/A,#N/A,FALSE,"Лист4"}</definedName>
    <definedName name="xp" localSheetId="3" hidden="1">{#N/A,#N/A,FALSE,"Лист4"}</definedName>
    <definedName name="xp" hidden="1">{#N/A,#N/A,FALSE,"Лист4"}</definedName>
    <definedName name="xxxxx" localSheetId="2" hidden="1">{#N/A,#N/A,FALSE,"Лист4"}</definedName>
    <definedName name="xxxxx" localSheetId="3" hidden="1">{#N/A,#N/A,FALSE,"Лист4"}</definedName>
    <definedName name="xxxxx" hidden="1">{#N/A,#N/A,FALSE,"Лист4"}</definedName>
    <definedName name="xxxxxx" localSheetId="2" hidden="1">{#N/A,#N/A,FALSE,"Лист4"}</definedName>
    <definedName name="xxxxxx" localSheetId="3" hidden="1">{#N/A,#N/A,FALSE,"Лист4"}</definedName>
    <definedName name="xxxxxx" hidden="1">{#N/A,#N/A,FALSE,"Лист4"}</definedName>
    <definedName name="xz" localSheetId="2" hidden="1">{#N/A,#N/A,FALSE,"Лист4"}</definedName>
    <definedName name="xz" localSheetId="3" hidden="1">{#N/A,#N/A,FALSE,"Лист4"}</definedName>
    <definedName name="xz" hidden="1">{#N/A,#N/A,FALSE,"Лист4"}</definedName>
    <definedName name="xzm" localSheetId="2" hidden="1">{#N/A,#N/A,FALSE,"Лист4"}</definedName>
    <definedName name="xzm" localSheetId="3" hidden="1">{#N/A,#N/A,FALSE,"Лист4"}</definedName>
    <definedName name="xzm" hidden="1">{#N/A,#N/A,FALSE,"Лист4"}</definedName>
    <definedName name="yhn" localSheetId="2" hidden="1">{#N/A,#N/A,FALSE,"Лист4"}</definedName>
    <definedName name="yhn" localSheetId="3" hidden="1">{#N/A,#N/A,FALSE,"Лист4"}</definedName>
    <definedName name="yhn" hidden="1">{#N/A,#N/A,FALSE,"Лист4"}</definedName>
    <definedName name="yhnn" localSheetId="2" hidden="1">{#N/A,#N/A,FALSE,"Лист4"}</definedName>
    <definedName name="yhnn" localSheetId="3" hidden="1">{#N/A,#N/A,FALSE,"Лист4"}</definedName>
    <definedName name="yhnn" hidden="1">{#N/A,#N/A,FALSE,"Лист4"}</definedName>
    <definedName name="ytr">'[1]Вид Ганущ'!$AL$15</definedName>
    <definedName name="yyyyy" localSheetId="2" hidden="1">{#N/A,#N/A,FALSE,"Лист4"}</definedName>
    <definedName name="yyyyy" localSheetId="3" hidden="1">{#N/A,#N/A,FALSE,"Лист4"}</definedName>
    <definedName name="yyyyy" hidden="1">{#N/A,#N/A,FALSE,"Лист4"}</definedName>
    <definedName name="yyyyyyyyyyyyy" localSheetId="2" hidden="1">{#N/A,#N/A,FALSE,"Лист4"}</definedName>
    <definedName name="yyyyyyyyyyyyy" localSheetId="3" hidden="1">{#N/A,#N/A,FALSE,"Лист4"}</definedName>
    <definedName name="yyyyyyyyyyyyy" hidden="1">{#N/A,#N/A,FALSE,"Лист4"}</definedName>
    <definedName name="yyyyyyyyyyyyyyyyyyyyyyyyy" localSheetId="2" hidden="1">{#N/A,#N/A,FALSE,"Лист4"}</definedName>
    <definedName name="yyyyyyyyyyyyyyyyyyyyyyyyy" localSheetId="3" hidden="1">{#N/A,#N/A,FALSE,"Лист4"}</definedName>
    <definedName name="yyyyyyyyyyyyyyyyyyyyyyyyy" hidden="1">{#N/A,#N/A,FALSE,"Лист4"}</definedName>
    <definedName name="z" localSheetId="2" hidden="1">{#N/A,#N/A,FALSE,"Лист4"}</definedName>
    <definedName name="z" localSheetId="3" hidden="1">{#N/A,#N/A,FALSE,"Лист4"}</definedName>
    <definedName name="z" hidden="1">{#N/A,#N/A,FALSE,"Лист4"}</definedName>
    <definedName name="Z_571B0F1F_F5F6_4427_8426_A1E285F20DB5_.wvu.PrintTitles" localSheetId="1" hidden="1">'Видат дод 2'!$30:$30</definedName>
    <definedName name="Z_9A80C64F_E369_4895_9A8F_972FFD1C796F_.wvu.PrintTitles" localSheetId="1" hidden="1">'Видат дод 2'!$30:$30</definedName>
    <definedName name="Z_D36C0F4C_E065_4FED_B691_024B39DF7619_.wvu.PrintTitles" localSheetId="1" hidden="1">'Видат дод 2'!$30:$30</definedName>
    <definedName name="Z_F6161050_8C84_407A_A24B_3D592CA897DC_.wvu.PrintTitles" localSheetId="1" hidden="1">'Видат дод 2'!$30:$30</definedName>
    <definedName name="za" localSheetId="2" hidden="1">{#N/A,#N/A,FALSE,"Лист4"}</definedName>
    <definedName name="za" localSheetId="3" hidden="1">{#N/A,#N/A,FALSE,"Лист4"}</definedName>
    <definedName name="za" hidden="1">{#N/A,#N/A,FALSE,"Лист4"}</definedName>
    <definedName name="zaa" localSheetId="2" hidden="1">{#N/A,#N/A,FALSE,"Лист4"}</definedName>
    <definedName name="zaa" localSheetId="3" hidden="1">{#N/A,#N/A,FALSE,"Лист4"}</definedName>
    <definedName name="zaa" hidden="1">{#N/A,#N/A,FALSE,"Лист4"}</definedName>
    <definedName name="zaaa" localSheetId="2" hidden="1">{#N/A,#N/A,FALSE,"Лист4"}</definedName>
    <definedName name="zaaa" localSheetId="3" hidden="1">{#N/A,#N/A,FALSE,"Лист4"}</definedName>
    <definedName name="zaaa" hidden="1">{#N/A,#N/A,FALSE,"Лист4"}</definedName>
    <definedName name="zaaaa" localSheetId="2" hidden="1">{#N/A,#N/A,FALSE,"Лист4"}</definedName>
    <definedName name="zaaaa" localSheetId="3" hidden="1">{#N/A,#N/A,FALSE,"Лист4"}</definedName>
    <definedName name="zaaaa" hidden="1">{#N/A,#N/A,FALSE,"Лист4"}</definedName>
    <definedName name="zaz" localSheetId="2" hidden="1">{#N/A,#N/A,FALSE,"Лист4"}</definedName>
    <definedName name="zaz" localSheetId="3" hidden="1">{#N/A,#N/A,FALSE,"Лист4"}</definedName>
    <definedName name="zaz" hidden="1">{#N/A,#N/A,FALSE,"Лист4"}</definedName>
    <definedName name="ze" localSheetId="2" hidden="1">{#N/A,#N/A,FALSE,"Лист4"}</definedName>
    <definedName name="ze" localSheetId="3" hidden="1">{#N/A,#N/A,FALSE,"Лист4"}</definedName>
    <definedName name="ze" hidden="1">{#N/A,#N/A,FALSE,"Лист4"}</definedName>
    <definedName name="zee" localSheetId="2" hidden="1">{#N/A,#N/A,FALSE,"Лист4"}</definedName>
    <definedName name="zee" localSheetId="3" hidden="1">{#N/A,#N/A,FALSE,"Лист4"}</definedName>
    <definedName name="zee" hidden="1">{#N/A,#N/A,FALSE,"Лист4"}</definedName>
    <definedName name="zq" localSheetId="2" hidden="1">{#N/A,#N/A,FALSE,"Лист4"}</definedName>
    <definedName name="zq" localSheetId="3" hidden="1">{#N/A,#N/A,FALSE,"Лист4"}</definedName>
    <definedName name="zq" hidden="1">{#N/A,#N/A,FALSE,"Лист4"}</definedName>
    <definedName name="zqq" localSheetId="2" hidden="1">{#N/A,#N/A,FALSE,"Лист4"}</definedName>
    <definedName name="zqq" localSheetId="3" hidden="1">{#N/A,#N/A,FALSE,"Лист4"}</definedName>
    <definedName name="zqq" hidden="1">{#N/A,#N/A,FALSE,"Лист4"}</definedName>
    <definedName name="zr" localSheetId="2" hidden="1">{#N/A,#N/A,FALSE,"Лист4"}</definedName>
    <definedName name="zr" localSheetId="3" hidden="1">{#N/A,#N/A,FALSE,"Лист4"}</definedName>
    <definedName name="zr" hidden="1">{#N/A,#N/A,FALSE,"Лист4"}</definedName>
    <definedName name="zt" localSheetId="2" hidden="1">{#N/A,#N/A,FALSE,"Лист4"}</definedName>
    <definedName name="zt" localSheetId="3" hidden="1">{#N/A,#N/A,FALSE,"Лист4"}</definedName>
    <definedName name="zt" hidden="1">{#N/A,#N/A,FALSE,"Лист4"}</definedName>
    <definedName name="zu" localSheetId="2" hidden="1">{#N/A,#N/A,FALSE,"Лист4"}</definedName>
    <definedName name="zu" localSheetId="3" hidden="1">{#N/A,#N/A,FALSE,"Лист4"}</definedName>
    <definedName name="zu" hidden="1">{#N/A,#N/A,FALSE,"Лист4"}</definedName>
    <definedName name="zw" localSheetId="2" hidden="1">{#N/A,#N/A,FALSE,"Лист4"}</definedName>
    <definedName name="zw" localSheetId="3" hidden="1">{#N/A,#N/A,FALSE,"Лист4"}</definedName>
    <definedName name="zw" hidden="1">{#N/A,#N/A,FALSE,"Лист4"}</definedName>
    <definedName name="zx" localSheetId="2" hidden="1">{#N/A,#N/A,FALSE,"Лист4"}</definedName>
    <definedName name="zx" localSheetId="3" hidden="1">{#N/A,#N/A,FALSE,"Лист4"}</definedName>
    <definedName name="zx" hidden="1">{#N/A,#N/A,FALSE,"Лист4"}</definedName>
    <definedName name="zxc" localSheetId="2" hidden="1">{#N/A,#N/A,FALSE,"Лист4"}</definedName>
    <definedName name="zxc" localSheetId="3" hidden="1">{#N/A,#N/A,FALSE,"Лист4"}</definedName>
    <definedName name="zxc" hidden="1">{#N/A,#N/A,FALSE,"Лист4"}</definedName>
    <definedName name="zxcc" localSheetId="2" hidden="1">{#N/A,#N/A,FALSE,"Лист4"}</definedName>
    <definedName name="zxcc" localSheetId="3" hidden="1">{#N/A,#N/A,FALSE,"Лист4"}</definedName>
    <definedName name="zxcc" hidden="1">{#N/A,#N/A,FALSE,"Лист4"}</definedName>
    <definedName name="zxcv" localSheetId="2" hidden="1">{#N/A,#N/A,FALSE,"Лист4"}</definedName>
    <definedName name="zxcv" localSheetId="3" hidden="1">{#N/A,#N/A,FALSE,"Лист4"}</definedName>
    <definedName name="zxcv" hidden="1">{#N/A,#N/A,FALSE,"Лист4"}</definedName>
    <definedName name="zxcvb" localSheetId="2" hidden="1">{#N/A,#N/A,FALSE,"Лист4"}</definedName>
    <definedName name="zxcvb" localSheetId="3" hidden="1">{#N/A,#N/A,FALSE,"Лист4"}</definedName>
    <definedName name="zxcvb" hidden="1">{#N/A,#N/A,FALSE,"Лист4"}</definedName>
    <definedName name="zxcvbn" localSheetId="2" hidden="1">{#N/A,#N/A,FALSE,"Лист4"}</definedName>
    <definedName name="zxcvbn" localSheetId="3" hidden="1">{#N/A,#N/A,FALSE,"Лист4"}</definedName>
    <definedName name="zxcvbn" hidden="1">{#N/A,#N/A,FALSE,"Лист4"}</definedName>
    <definedName name="zxcvbnm" localSheetId="2" hidden="1">{#N/A,#N/A,FALSE,"Лист4"}</definedName>
    <definedName name="zxcvbnm" localSheetId="3" hidden="1">{#N/A,#N/A,FALSE,"Лист4"}</definedName>
    <definedName name="zxcvbnm" hidden="1">{#N/A,#N/A,FALSE,"Лист4"}</definedName>
    <definedName name="zzz" localSheetId="2" hidden="1">{#N/A,#N/A,FALSE,"Лист4"}</definedName>
    <definedName name="zzz" localSheetId="3" hidden="1">{#N/A,#N/A,FALSE,"Лист4"}</definedName>
    <definedName name="zzz" hidden="1">{#N/A,#N/A,FALSE,"Лист4"}</definedName>
    <definedName name="zzzzz" localSheetId="2" hidden="1">{#N/A,#N/A,FALSE,"Лист4"}</definedName>
    <definedName name="zzzzz" localSheetId="3" hidden="1">{#N/A,#N/A,FALSE,"Лист4"}</definedName>
    <definedName name="zzzzz" hidden="1">{#N/A,#N/A,FALSE,"Лист4"}</definedName>
    <definedName name="zzzzzzzzzzzzzzzzzzzz" localSheetId="2" hidden="1">{#N/A,#N/A,FALSE,"Лист4"}</definedName>
    <definedName name="zzzzzzzzzzzzzzzzzzzz" localSheetId="3" hidden="1">{#N/A,#N/A,FALSE,"Лист4"}</definedName>
    <definedName name="zzzzzzzzzzzzzzzzzzzz" hidden="1">{#N/A,#N/A,FALSE,"Лист4"}</definedName>
    <definedName name="zzzzzzzzzzzzzzzzzzzzz" localSheetId="2" hidden="1">{#N/A,#N/A,FALSE,"Лист4"}</definedName>
    <definedName name="zzzzzzzzzzzzzzzzzzzzz" localSheetId="3" hidden="1">{#N/A,#N/A,FALSE,"Лист4"}</definedName>
    <definedName name="zzzzzzzzzzzzzzzzzzzzz" hidden="1">{#N/A,#N/A,FALSE,"Лист4"}</definedName>
    <definedName name="zzzzzzzzzzzzzzzzzzzzzzzzzz" localSheetId="2" hidden="1">{#N/A,#N/A,FALSE,"Лист4"}</definedName>
    <definedName name="zzzzzzzzzzzzzzzzzzzzzzzzzz" localSheetId="3" hidden="1">{#N/A,#N/A,FALSE,"Лист4"}</definedName>
    <definedName name="zzzzzzzzzzzzzzzzzzzzzzzzzz" hidden="1">{#N/A,#N/A,FALSE,"Лист4"}</definedName>
    <definedName name="а" localSheetId="2" hidden="1">{#N/A,#N/A,FALSE,"Лист4"}</definedName>
    <definedName name="а" localSheetId="3" hidden="1">{#N/A,#N/A,FALSE,"Лист4"}</definedName>
    <definedName name="а" hidden="1">{#N/A,#N/A,FALSE,"Лист4"}</definedName>
    <definedName name="аа" localSheetId="2">#REF!</definedName>
    <definedName name="аа" localSheetId="3">#REF!</definedName>
    <definedName name="аа">#REF!</definedName>
    <definedName name="ааа" localSheetId="2" hidden="1">{#N/A,#N/A,FALSE,"Лист4"}</definedName>
    <definedName name="ааа" localSheetId="3" hidden="1">{#N/A,#N/A,FALSE,"Лист4"}</definedName>
    <definedName name="ааа" hidden="1">{#N/A,#N/A,FALSE,"Лист4"}</definedName>
    <definedName name="ааааа" localSheetId="2" hidden="1">{#N/A,#N/A,FALSE,"Лист4"}</definedName>
    <definedName name="ааааа" localSheetId="3" hidden="1">{#N/A,#N/A,FALSE,"Лист4"}</definedName>
    <definedName name="ааааа" hidden="1">{#N/A,#N/A,FALSE,"Лист4"}</definedName>
    <definedName name="аааааа" localSheetId="2" hidden="1">{#N/A,#N/A,FALSE,"Лист4"}</definedName>
    <definedName name="аааааа" localSheetId="3" hidden="1">{#N/A,#N/A,FALSE,"Лист4"}</definedName>
    <definedName name="аааааа" hidden="1">{#N/A,#N/A,FALSE,"Лист4"}</definedName>
    <definedName name="аааааааа" localSheetId="2" hidden="1">{#N/A,#N/A,FALSE,"Лист4"}</definedName>
    <definedName name="аааааааа" localSheetId="3" hidden="1">{#N/A,#N/A,FALSE,"Лист4"}</definedName>
    <definedName name="аааааааа" hidden="1">{#N/A,#N/A,FALSE,"Лист4"}</definedName>
    <definedName name="ааааааааа" localSheetId="2" hidden="1">{#N/A,#N/A,FALSE,"Лист4"}</definedName>
    <definedName name="ааааааааа" localSheetId="3" hidden="1">{#N/A,#N/A,FALSE,"Лист4"}</definedName>
    <definedName name="ааааааааа" hidden="1">{#N/A,#N/A,FALSE,"Лист4"}</definedName>
    <definedName name="аааааааааа" localSheetId="2" hidden="1">{#N/A,#N/A,FALSE,"Лист4"}</definedName>
    <definedName name="аааааааааа" localSheetId="3" hidden="1">{#N/A,#N/A,FALSE,"Лист4"}</definedName>
    <definedName name="аааааааааа" hidden="1">{#N/A,#N/A,FALSE,"Лист4"}</definedName>
    <definedName name="б" localSheetId="2" hidden="1">{#N/A,#N/A,FALSE,"Лист4"}</definedName>
    <definedName name="б" localSheetId="3" hidden="1">{#N/A,#N/A,FALSE,"Лист4"}</definedName>
    <definedName name="б" hidden="1">{#N/A,#N/A,FALSE,"Лист4"}</definedName>
    <definedName name="б2000" localSheetId="3">#REF!</definedName>
    <definedName name="б2000">#REF!</definedName>
    <definedName name="б22110" localSheetId="3">#REF!</definedName>
    <definedName name="б22110">#REF!</definedName>
    <definedName name="б24" localSheetId="3">#REF!</definedName>
    <definedName name="б24">#REF!</definedName>
    <definedName name="б25" localSheetId="3">#REF!</definedName>
    <definedName name="б25">#REF!</definedName>
    <definedName name="бб" localSheetId="2" hidden="1">{#N/A,#N/A,FALSE,"Лист4"}</definedName>
    <definedName name="бб" localSheetId="3" hidden="1">{#N/A,#N/A,FALSE,"Лист4"}</definedName>
    <definedName name="бб" hidden="1">{#N/A,#N/A,FALSE,"Лист4"}</definedName>
    <definedName name="ббб" localSheetId="2" hidden="1">{#N/A,#N/A,FALSE,"Лист4"}</definedName>
    <definedName name="ббб" localSheetId="3" hidden="1">{#N/A,#N/A,FALSE,"Лист4"}</definedName>
    <definedName name="ббб" hidden="1">{#N/A,#N/A,FALSE,"Лист4"}</definedName>
    <definedName name="бббб" localSheetId="2" hidden="1">{#N/A,#N/A,FALSE,"Лист4"}</definedName>
    <definedName name="бббб" localSheetId="3" hidden="1">{#N/A,#N/A,FALSE,"Лист4"}</definedName>
    <definedName name="бббб" hidden="1">{#N/A,#N/A,FALSE,"Лист4"}</definedName>
    <definedName name="ббббб" localSheetId="2" hidden="1">{#N/A,#N/A,FALSE,"Лист4"}</definedName>
    <definedName name="ббббб" localSheetId="3" hidden="1">{#N/A,#N/A,FALSE,"Лист4"}</definedName>
    <definedName name="ббббб" hidden="1">{#N/A,#N/A,FALSE,"Лист4"}</definedName>
    <definedName name="бббббб" localSheetId="2" hidden="1">{#N/A,#N/A,FALSE,"Лист4"}</definedName>
    <definedName name="бббббб" localSheetId="3" hidden="1">{#N/A,#N/A,FALSE,"Лист4"}</definedName>
    <definedName name="бббббб" hidden="1">{#N/A,#N/A,FALSE,"Лист4"}</definedName>
    <definedName name="В68">#REF!</definedName>
    <definedName name="вввввввввввввввввввввввввввввввввв" localSheetId="2" hidden="1">{#N/A,#N/A,FALSE,"Лист4"}</definedName>
    <definedName name="вввввввввввввввввввввввввввввввввв" localSheetId="3" hidden="1">{#N/A,#N/A,FALSE,"Лист4"}</definedName>
    <definedName name="вввввввввввввввввввввввввввввввввв" hidden="1">{#N/A,#N/A,FALSE,"Лист4"}</definedName>
    <definedName name="вс">#REF!</definedName>
    <definedName name="гг" localSheetId="2" hidden="1">{#N/A,#N/A,FALSE,"Лист4"}</definedName>
    <definedName name="гг" localSheetId="3" hidden="1">{#N/A,#N/A,FALSE,"Лист4"}</definedName>
    <definedName name="гг" hidden="1">{#N/A,#N/A,FALSE,"Лист4"}</definedName>
    <definedName name="гр" localSheetId="2" hidden="1">{#N/A,#N/A,FALSE,"Лист4"}</definedName>
    <definedName name="гр" localSheetId="3" hidden="1">{#N/A,#N/A,FALSE,"Лист4"}</definedName>
    <definedName name="гр" hidden="1">{#N/A,#N/A,FALSE,"Лист4"}</definedName>
    <definedName name="да" localSheetId="2" hidden="1">{#N/A,#N/A,FALSE,"Лист4"}</definedName>
    <definedName name="да" localSheetId="3" hidden="1">{#N/A,#N/A,FALSE,"Лист4"}</definedName>
    <definedName name="да" hidden="1">{#N/A,#N/A,FALSE,"Лист4"}</definedName>
    <definedName name="ддд" localSheetId="2" hidden="1">{#N/A,#N/A,FALSE,"Лист4"}</definedName>
    <definedName name="ддд" localSheetId="3" hidden="1">{#N/A,#N/A,FALSE,"Лист4"}</definedName>
    <definedName name="ддд" hidden="1">{#N/A,#N/A,FALSE,"Лист4"}</definedName>
    <definedName name="ддддддддддд" localSheetId="2" hidden="1">{#N/A,#N/A,FALSE,"Лист4"}</definedName>
    <definedName name="ддддддддддд" localSheetId="3" hidden="1">{#N/A,#N/A,FALSE,"Лист4"}</definedName>
    <definedName name="ддддддддддд" hidden="1">{#N/A,#N/A,FALSE,"Лист4"}</definedName>
    <definedName name="ее" localSheetId="2" hidden="1">{#N/A,#N/A,FALSE,"Лист4"}</definedName>
    <definedName name="ее" localSheetId="3" hidden="1">{#N/A,#N/A,FALSE,"Лист4"}</definedName>
    <definedName name="ее" hidden="1">{#N/A,#N/A,FALSE,"Лист4"}</definedName>
    <definedName name="еее" localSheetId="2" hidden="1">{#N/A,#N/A,FALSE,"Лист4"}</definedName>
    <definedName name="еее" localSheetId="3" hidden="1">{#N/A,#N/A,FALSE,"Лист4"}</definedName>
    <definedName name="еее" hidden="1">{#N/A,#N/A,FALSE,"Лист4"}</definedName>
    <definedName name="ееее" localSheetId="2" hidden="1">{#N/A,#N/A,FALSE,"Лист4"}</definedName>
    <definedName name="ееее" localSheetId="3" hidden="1">{#N/A,#N/A,FALSE,"Лист4"}</definedName>
    <definedName name="ееее" hidden="1">{#N/A,#N/A,FALSE,"Лист4"}</definedName>
    <definedName name="жж" localSheetId="2" hidden="1">{#N/A,#N/A,FALSE,"Лист4"}</definedName>
    <definedName name="жж" localSheetId="3" hidden="1">{#N/A,#N/A,FALSE,"Лист4"}</definedName>
    <definedName name="жж" hidden="1">{#N/A,#N/A,FALSE,"Лист4"}</definedName>
    <definedName name="жжж" localSheetId="2" hidden="1">{#N/A,#N/A,FALSE,"Лист4"}</definedName>
    <definedName name="жжж" localSheetId="3" hidden="1">{#N/A,#N/A,FALSE,"Лист4"}</definedName>
    <definedName name="жжж" hidden="1">{#N/A,#N/A,FALSE,"Лист4"}</definedName>
    <definedName name="жжжжж" localSheetId="2" hidden="1">{#N/A,#N/A,FALSE,"Лист4"}</definedName>
    <definedName name="жжжжж" localSheetId="3" hidden="1">{#N/A,#N/A,FALSE,"Лист4"}</definedName>
    <definedName name="жжжжж" hidden="1">{#N/A,#N/A,FALSE,"Лист4"}</definedName>
    <definedName name="житлове" localSheetId="2" hidden="1">{#N/A,#N/A,FALSE,"Лист4"}</definedName>
    <definedName name="житлове" localSheetId="3" hidden="1">{#N/A,#N/A,FALSE,"Лист4"}</definedName>
    <definedName name="житлове" hidden="1">{#N/A,#N/A,FALSE,"Лист4"}</definedName>
    <definedName name="_xlnm.Print_Titles" localSheetId="1">'Видат дод 2'!$A:$B,'Видат дод 2'!$27:$30</definedName>
    <definedName name="_xlnm.Print_Titles" localSheetId="0">доходи!$A:$C</definedName>
    <definedName name="_xlnm.Print_Titles" localSheetId="2">кредитування!$A:$B,кредитування!$26:$29</definedName>
    <definedName name="здоровя" localSheetId="2" hidden="1">{#N/A,#N/A,FALSE,"Лист4"}</definedName>
    <definedName name="здоровя" localSheetId="3" hidden="1">{#N/A,#N/A,FALSE,"Лист4"}</definedName>
    <definedName name="здоровя" hidden="1">{#N/A,#N/A,FALSE,"Лист4"}</definedName>
    <definedName name="зз" localSheetId="2" hidden="1">{#N/A,#N/A,FALSE,"Лист4"}</definedName>
    <definedName name="зз" localSheetId="3" hidden="1">{#N/A,#N/A,FALSE,"Лист4"}</definedName>
    <definedName name="зз" hidden="1">{#N/A,#N/A,FALSE,"Лист4"}</definedName>
    <definedName name="ззз" localSheetId="2" hidden="1">{#N/A,#N/A,FALSE,"Лист4"}</definedName>
    <definedName name="ззз" localSheetId="3" hidden="1">{#N/A,#N/A,FALSE,"Лист4"}</definedName>
    <definedName name="ззз" hidden="1">{#N/A,#N/A,FALSE,"Лист4"}</definedName>
    <definedName name="зоо" localSheetId="2" hidden="1">{#N/A,#N/A,FALSE,"Лист4"}</definedName>
    <definedName name="зоо" localSheetId="3" hidden="1">{#N/A,#N/A,FALSE,"Лист4"}</definedName>
    <definedName name="зоо" hidden="1">{#N/A,#N/A,FALSE,"Лист4"}</definedName>
    <definedName name="і" localSheetId="2" hidden="1">{#N/A,#N/A,FALSE,"Лист4"}</definedName>
    <definedName name="і" localSheetId="3" hidden="1">{#N/A,#N/A,FALSE,"Лист4"}</definedName>
    <definedName name="і" hidden="1">{#N/A,#N/A,FALSE,"Лист4"}</definedName>
    <definedName name="івіп" localSheetId="2" hidden="1">{#N/A,#N/A,FALSE,"Лист4"}</definedName>
    <definedName name="івіп" localSheetId="3" hidden="1">{#N/A,#N/A,FALSE,"Лист4"}</definedName>
    <definedName name="івіп" hidden="1">{#N/A,#N/A,FALSE,"Лист4"}</definedName>
    <definedName name="іі" localSheetId="2" hidden="1">{#N/A,#N/A,FALSE,"Лист4"}</definedName>
    <definedName name="іі" localSheetId="3" hidden="1">{#N/A,#N/A,FALSE,"Лист4"}</definedName>
    <definedName name="іі" hidden="1">{#N/A,#N/A,FALSE,"Лист4"}</definedName>
    <definedName name="інші" localSheetId="2" hidden="1">{#N/A,#N/A,FALSE,"Лист4"}</definedName>
    <definedName name="інші" localSheetId="3" hidden="1">{#N/A,#N/A,FALSE,"Лист4"}</definedName>
    <definedName name="інші" hidden="1">{#N/A,#N/A,FALSE,"Лист4"}</definedName>
    <definedName name="йййй" localSheetId="3">#REF!</definedName>
    <definedName name="йййй">#REF!</definedName>
    <definedName name="ййййййййййййййй" localSheetId="2" hidden="1">{#N/A,#N/A,FALSE,"Лист4"}</definedName>
    <definedName name="ййййййййййййййй" localSheetId="3" hidden="1">{#N/A,#N/A,FALSE,"Лист4"}</definedName>
    <definedName name="ййййййййййййййй" hidden="1">{#N/A,#N/A,FALSE,"Лист4"}</definedName>
    <definedName name="ке" localSheetId="2" hidden="1">{#N/A,#N/A,FALSE,"Лист4"}</definedName>
    <definedName name="ке" localSheetId="3" hidden="1">{#N/A,#N/A,FALSE,"Лист4"}</definedName>
    <definedName name="ке" hidden="1">{#N/A,#N/A,FALSE,"Лист4"}</definedName>
    <definedName name="кй" localSheetId="2" hidden="1">{#N/A,#N/A,FALSE,"Лист4"}</definedName>
    <definedName name="кй" localSheetId="3" hidden="1">{#N/A,#N/A,FALSE,"Лист4"}</definedName>
    <definedName name="кй" hidden="1">{#N/A,#N/A,FALSE,"Лист4"}</definedName>
    <definedName name="кк" localSheetId="2" hidden="1">{#N/A,#N/A,FALSE,"Лист4"}</definedName>
    <definedName name="кк" localSheetId="3" hidden="1">{#N/A,#N/A,FALSE,"Лист4"}</definedName>
    <definedName name="кк" hidden="1">{#N/A,#N/A,FALSE,"Лист4"}</definedName>
    <definedName name="комунальне" localSheetId="2" hidden="1">{#N/A,#N/A,FALSE,"Лист4"}</definedName>
    <definedName name="комунальне" localSheetId="3" hidden="1">{#N/A,#N/A,FALSE,"Лист4"}</definedName>
    <definedName name="комунальне" hidden="1">{#N/A,#N/A,FALSE,"Лист4"}</definedName>
    <definedName name="кот" localSheetId="2" hidden="1">{#N/A,#N/A,FALSE,"Лист4"}</definedName>
    <definedName name="кот" localSheetId="3" hidden="1">{#N/A,#N/A,FALSE,"Лист4"}</definedName>
    <definedName name="кот" hidden="1">{#N/A,#N/A,FALSE,"Лист4"}</definedName>
    <definedName name="кр" localSheetId="2" hidden="1">{#N/A,#N/A,FALSE,"Лист4"}</definedName>
    <definedName name="кр" localSheetId="3" hidden="1">{#N/A,#N/A,FALSE,"Лист4"}</definedName>
    <definedName name="кр" hidden="1">{#N/A,#N/A,FALSE,"Лист4"}</definedName>
    <definedName name="культура" localSheetId="2" hidden="1">{#N/A,#N/A,FALSE,"Лист4"}</definedName>
    <definedName name="культура" localSheetId="3" hidden="1">{#N/A,#N/A,FALSE,"Лист4"}</definedName>
    <definedName name="культура" hidden="1">{#N/A,#N/A,FALSE,"Лист4"}</definedName>
    <definedName name="кц" localSheetId="2" hidden="1">{#N/A,#N/A,FALSE,"Лист4"}</definedName>
    <definedName name="кц" localSheetId="3" hidden="1">{#N/A,#N/A,FALSE,"Лист4"}</definedName>
    <definedName name="кц" hidden="1">{#N/A,#N/A,FALSE,"Лист4"}</definedName>
    <definedName name="лл" localSheetId="2" hidden="1">{#N/A,#N/A,FALSE,"Лист4"}</definedName>
    <definedName name="лл" localSheetId="3" hidden="1">{#N/A,#N/A,FALSE,"Лист4"}</definedName>
    <definedName name="лл" hidden="1">{#N/A,#N/A,FALSE,"Лист4"}</definedName>
    <definedName name="ллл" localSheetId="2" hidden="1">{#N/A,#N/A,FALSE,"Лист4"}</definedName>
    <definedName name="ллл" localSheetId="3" hidden="1">{#N/A,#N/A,FALSE,"Лист4"}</definedName>
    <definedName name="ллл" hidden="1">{#N/A,#N/A,FALSE,"Лист4"}</definedName>
    <definedName name="ллллл" localSheetId="2">#REF!</definedName>
    <definedName name="ллллл" localSheetId="3">#REF!</definedName>
    <definedName name="ллллл">#REF!</definedName>
    <definedName name="ллллллл" localSheetId="2" hidden="1">{#N/A,#N/A,FALSE,"Лист4"}</definedName>
    <definedName name="ллллллл" localSheetId="3" hidden="1">{#N/A,#N/A,FALSE,"Лист4"}</definedName>
    <definedName name="ллллллл" hidden="1">{#N/A,#N/A,FALSE,"Лист4"}</definedName>
    <definedName name="ллллллллллллллллллллллллллллллл" localSheetId="2" hidden="1">{#N/A,#N/A,FALSE,"Лист4"}</definedName>
    <definedName name="ллллллллллллллллллллллллллллллл" localSheetId="3" hidden="1">{#N/A,#N/A,FALSE,"Лист4"}</definedName>
    <definedName name="ллллллллллллллллллллллллллллллл" hidden="1">{#N/A,#N/A,FALSE,"Лист4"}</definedName>
    <definedName name="м" localSheetId="2" hidden="1">{#N/A,#N/A,FALSE,"Лист4"}</definedName>
    <definedName name="м" localSheetId="3" hidden="1">{#N/A,#N/A,FALSE,"Лист4"}</definedName>
    <definedName name="м" hidden="1">{#N/A,#N/A,FALSE,"Лист4"}</definedName>
    <definedName name="мм" localSheetId="2" hidden="1">{#N/A,#N/A,FALSE,"Лист4"}</definedName>
    <definedName name="мм" localSheetId="3" hidden="1">{#N/A,#N/A,FALSE,"Лист4"}</definedName>
    <definedName name="мм" hidden="1">{#N/A,#N/A,FALSE,"Лист4"}</definedName>
    <definedName name="ммм" localSheetId="2" hidden="1">{#N/A,#N/A,FALSE,"Лист4"}</definedName>
    <definedName name="ммм" localSheetId="3" hidden="1">{#N/A,#N/A,FALSE,"Лист4"}</definedName>
    <definedName name="ммм" hidden="1">{#N/A,#N/A,FALSE,"Лист4"}</definedName>
    <definedName name="мммммм" localSheetId="2" hidden="1">{#N/A,#N/A,FALSE,"Лист4"}</definedName>
    <definedName name="мммммм" localSheetId="3" hidden="1">{#N/A,#N/A,FALSE,"Лист4"}</definedName>
    <definedName name="мммммм" hidden="1">{#N/A,#N/A,FALSE,"Лист4"}</definedName>
    <definedName name="мммммммммммммм" localSheetId="2" hidden="1">{#N/A,#N/A,FALSE,"Лист4"}</definedName>
    <definedName name="мммммммммммммм" localSheetId="3" hidden="1">{#N/A,#N/A,FALSE,"Лист4"}</definedName>
    <definedName name="мммммммммммммм" hidden="1">{#N/A,#N/A,FALSE,"Лист4"}</definedName>
    <definedName name="ммммммммммммммммм" localSheetId="2" hidden="1">{#N/A,#N/A,FALSE,"Лист4"}</definedName>
    <definedName name="ммммммммммммммммм" localSheetId="3" hidden="1">{#N/A,#N/A,FALSE,"Лист4"}</definedName>
    <definedName name="ммммммммммммммммм" hidden="1">{#N/A,#N/A,FALSE,"Лист4"}</definedName>
    <definedName name="не" localSheetId="2" hidden="1">{#N/A,#N/A,FALSE,"Лист4"}</definedName>
    <definedName name="не" localSheetId="3" hidden="1">{#N/A,#N/A,FALSE,"Лист4"}</definedName>
    <definedName name="не" hidden="1">{#N/A,#N/A,FALSE,"Лист4"}</definedName>
    <definedName name="ннннннннн" localSheetId="2" hidden="1">{#N/A,#N/A,FALSE,"Лист4"}</definedName>
    <definedName name="ннннннннн" localSheetId="3" hidden="1">{#N/A,#N/A,FALSE,"Лист4"}</definedName>
    <definedName name="ннннннннн" hidden="1">{#N/A,#N/A,FALSE,"Лист4"}</definedName>
    <definedName name="о" localSheetId="2" hidden="1">{#N/A,#N/A,FALSE,"Лист4"}</definedName>
    <definedName name="о" localSheetId="3" hidden="1">{#N/A,#N/A,FALSE,"Лист4"}</definedName>
    <definedName name="о" hidden="1">{#N/A,#N/A,FALSE,"Лист4"}</definedName>
    <definedName name="_xlnm.Print_Area" localSheetId="1">'Видат дод 2'!$A$9:$L$76</definedName>
    <definedName name="_xlnm.Print_Area" localSheetId="0">доходи!$B$1:$Q$87</definedName>
    <definedName name="_xlnm.Print_Area" localSheetId="2">кредитування!$A$8:$R$41</definedName>
    <definedName name="_xlnm.Print_Area" localSheetId="3">програми!$A$1:$G$39</definedName>
    <definedName name="оллд" hidden="1">{#N/A,#N/A,FALSE,"Лист4"}</definedName>
    <definedName name="оо" localSheetId="2" hidden="1">{#N/A,#N/A,FALSE,"Лист4"}</definedName>
    <definedName name="оо" localSheetId="3" hidden="1">{#N/A,#N/A,FALSE,"Лист4"}</definedName>
    <definedName name="оо" hidden="1">{#N/A,#N/A,FALSE,"Лист4"}</definedName>
    <definedName name="ооо" localSheetId="2" hidden="1">{#N/A,#N/A,FALSE,"Лист4"}</definedName>
    <definedName name="ооо" localSheetId="3" hidden="1">{#N/A,#N/A,FALSE,"Лист4"}</definedName>
    <definedName name="ооо" hidden="1">{#N/A,#N/A,FALSE,"Лист4"}</definedName>
    <definedName name="оооо" localSheetId="2" hidden="1">{#N/A,#N/A,FALSE,"Лист4"}</definedName>
    <definedName name="оооо" localSheetId="3" hidden="1">{#N/A,#N/A,FALSE,"Лист4"}</definedName>
    <definedName name="оооо" hidden="1">{#N/A,#N/A,FALSE,"Лист4"}</definedName>
    <definedName name="ооооо" localSheetId="2" hidden="1">{#N/A,#N/A,FALSE,"Лист4"}</definedName>
    <definedName name="ооооо" localSheetId="3" hidden="1">{#N/A,#N/A,FALSE,"Лист4"}</definedName>
    <definedName name="ооооо" hidden="1">{#N/A,#N/A,FALSE,"Лист4"}</definedName>
    <definedName name="оооооо" localSheetId="2">#REF!</definedName>
    <definedName name="оооооо" localSheetId="3">#REF!</definedName>
    <definedName name="оооооо">#REF!</definedName>
    <definedName name="оооооооо" localSheetId="2" hidden="1">{#N/A,#N/A,FALSE,"Лист4"}</definedName>
    <definedName name="оооооооо" localSheetId="3" hidden="1">{#N/A,#N/A,FALSE,"Лист4"}</definedName>
    <definedName name="оооооооо" hidden="1">{#N/A,#N/A,FALSE,"Лист4"}</definedName>
    <definedName name="оооооооооооооооооооооооооо" localSheetId="2" hidden="1">{#N/A,#N/A,FALSE,"Лист4"}</definedName>
    <definedName name="оооооооооооооооооооооооооо" localSheetId="3" hidden="1">{#N/A,#N/A,FALSE,"Лист4"}</definedName>
    <definedName name="оооооооооооооооооооооооооо" hidden="1">{#N/A,#N/A,FALSE,"Лист4"}</definedName>
    <definedName name="ооооооооооооооооооооооооооооо" localSheetId="2" hidden="1">{#N/A,#N/A,FALSE,"Лист4"}</definedName>
    <definedName name="ооооооооооооооооооооооооооооо" localSheetId="3" hidden="1">{#N/A,#N/A,FALSE,"Лист4"}</definedName>
    <definedName name="ооооооооооооооооооооооооооооо" hidden="1">{#N/A,#N/A,FALSE,"Лист4"}</definedName>
    <definedName name="освіта" localSheetId="2" hidden="1">{#N/A,#N/A,FALSE,"Лист4"}</definedName>
    <definedName name="освіта" localSheetId="3" hidden="1">{#N/A,#N/A,FALSE,"Лист4"}</definedName>
    <definedName name="освіта" hidden="1">{#N/A,#N/A,FALSE,"Лист4"}</definedName>
    <definedName name="ох" localSheetId="2" hidden="1">{#N/A,#N/A,FALSE,"Лист4"}</definedName>
    <definedName name="ох" localSheetId="3" hidden="1">{#N/A,#N/A,FALSE,"Лист4"}</definedName>
    <definedName name="ох" hidden="1">{#N/A,#N/A,FALSE,"Лист4"}</definedName>
    <definedName name="охорона" localSheetId="2" hidden="1">{#N/A,#N/A,FALSE,"Лист4"}</definedName>
    <definedName name="охорона" localSheetId="3" hidden="1">{#N/A,#N/A,FALSE,"Лист4"}</definedName>
    <definedName name="охорона" hidden="1">{#N/A,#N/A,FALSE,"Лист4"}</definedName>
    <definedName name="охх" localSheetId="2" hidden="1">{#N/A,#N/A,FALSE,"Лист4"}</definedName>
    <definedName name="охх" localSheetId="3" hidden="1">{#N/A,#N/A,FALSE,"Лист4"}</definedName>
    <definedName name="охх" hidden="1">{#N/A,#N/A,FALSE,"Лист4"}</definedName>
    <definedName name="пот" localSheetId="2" hidden="1">{#N/A,#N/A,FALSE,"Лист4"}</definedName>
    <definedName name="пот" localSheetId="3" hidden="1">{#N/A,#N/A,FALSE,"Лист4"}</definedName>
    <definedName name="пот" hidden="1">{#N/A,#N/A,FALSE,"Лист4"}</definedName>
    <definedName name="пп" localSheetId="2" hidden="1">{#N/A,#N/A,FALSE,"Лист4"}</definedName>
    <definedName name="пп" localSheetId="3" hidden="1">{#N/A,#N/A,FALSE,"Лист4"}</definedName>
    <definedName name="пп" hidden="1">{#N/A,#N/A,FALSE,"Лист4"}</definedName>
    <definedName name="рррр" localSheetId="2">#REF!</definedName>
    <definedName name="рррр" localSheetId="3">#REF!</definedName>
    <definedName name="рррр">#REF!</definedName>
    <definedName name="ррррр" localSheetId="2">#REF!</definedName>
    <definedName name="ррррр" localSheetId="3">#REF!</definedName>
    <definedName name="ррррр">#REF!</definedName>
    <definedName name="с" localSheetId="2">#REF!</definedName>
    <definedName name="с" localSheetId="3">#REF!</definedName>
    <definedName name="с">#REF!</definedName>
    <definedName name="сс" localSheetId="2" hidden="1">{#N/A,#N/A,FALSE,"Лист4"}</definedName>
    <definedName name="сс" localSheetId="3" hidden="1">{#N/A,#N/A,FALSE,"Лист4"}</definedName>
    <definedName name="сс" hidden="1">{#N/A,#N/A,FALSE,"Лист4"}</definedName>
    <definedName name="ссс" localSheetId="2" hidden="1">{#N/A,#N/A,FALSE,"Лист4"}</definedName>
    <definedName name="ссс" localSheetId="3" hidden="1">{#N/A,#N/A,FALSE,"Лист4"}</definedName>
    <definedName name="ссс" hidden="1">{#N/A,#N/A,FALSE,"Лист4"}</definedName>
    <definedName name="ссссс" localSheetId="2" hidden="1">{#N/A,#N/A,FALSE,"Лист4"}</definedName>
    <definedName name="ссссс" localSheetId="3" hidden="1">{#N/A,#N/A,FALSE,"Лист4"}</definedName>
    <definedName name="ссссс" hidden="1">{#N/A,#N/A,FALSE,"Лист4"}</definedName>
    <definedName name="ссссссс" localSheetId="2" hidden="1">{#N/A,#N/A,FALSE,"Лист4"}</definedName>
    <definedName name="ссссссс" localSheetId="3" hidden="1">{#N/A,#N/A,FALSE,"Лист4"}</definedName>
    <definedName name="ссссссс" hidden="1">{#N/A,#N/A,FALSE,"Лист4"}</definedName>
    <definedName name="сссссссссс" localSheetId="2" hidden="1">{#N/A,#N/A,FALSE,"Лист4"}</definedName>
    <definedName name="сссссссссс" localSheetId="3" hidden="1">{#N/A,#N/A,FALSE,"Лист4"}</definedName>
    <definedName name="сссссссссс" hidden="1">{#N/A,#N/A,FALSE,"Лист4"}</definedName>
    <definedName name="сссссссссссс" localSheetId="2" hidden="1">{#N/A,#N/A,FALSE,"Лист4"}</definedName>
    <definedName name="сссссссссссс" localSheetId="3" hidden="1">{#N/A,#N/A,FALSE,"Лист4"}</definedName>
    <definedName name="сссссссссссс" hidden="1">{#N/A,#N/A,FALSE,"Лист4"}</definedName>
    <definedName name="ссссссссссссс" localSheetId="2" hidden="1">{#N/A,#N/A,FALSE,"Лист4"}</definedName>
    <definedName name="ссссссссссссс" localSheetId="3" hidden="1">{#N/A,#N/A,FALSE,"Лист4"}</definedName>
    <definedName name="ссссссссссссс" hidden="1">{#N/A,#N/A,FALSE,"Лист4"}</definedName>
    <definedName name="укефукефуке" localSheetId="2" hidden="1">{#N/A,#N/A,FALSE,"Лист4"}</definedName>
    <definedName name="укефукефуке" localSheetId="3" hidden="1">{#N/A,#N/A,FALSE,"Лист4"}</definedName>
    <definedName name="укефукефуке" hidden="1">{#N/A,#N/A,FALSE,"Лист4"}</definedName>
    <definedName name="управ" localSheetId="2" hidden="1">{#N/A,#N/A,FALSE,"Лист4"}</definedName>
    <definedName name="управ" localSheetId="3" hidden="1">{#N/A,#N/A,FALSE,"Лист4"}</definedName>
    <definedName name="управ" hidden="1">{#N/A,#N/A,FALSE,"Лист4"}</definedName>
    <definedName name="управління" localSheetId="2" hidden="1">{#N/A,#N/A,FALSE,"Лист4"}</definedName>
    <definedName name="управління" localSheetId="3" hidden="1">{#N/A,#N/A,FALSE,"Лист4"}</definedName>
    <definedName name="управління" hidden="1">{#N/A,#N/A,FALSE,"Лист4"}</definedName>
    <definedName name="ф" localSheetId="2" hidden="1">{#N/A,#N/A,FALSE,"Лист4"}</definedName>
    <definedName name="ф" localSheetId="3" hidden="1">{#N/A,#N/A,FALSE,"Лист4"}</definedName>
    <definedName name="ф" hidden="1">{#N/A,#N/A,FALSE,"Лист4"}</definedName>
    <definedName name="фі" localSheetId="2" hidden="1">{#N/A,#N/A,FALSE,"Лист4"}</definedName>
    <definedName name="фі" localSheetId="3" hidden="1">{#N/A,#N/A,FALSE,"Лист4"}</definedName>
    <definedName name="фі" hidden="1">{#N/A,#N/A,FALSE,"Лист4"}</definedName>
    <definedName name="фф" localSheetId="2" hidden="1">{#N/A,#N/A,FALSE,"Лист4"}</definedName>
    <definedName name="фф" localSheetId="3" hidden="1">{#N/A,#N/A,FALSE,"Лист4"}</definedName>
    <definedName name="фф" hidden="1">{#N/A,#N/A,FALSE,"Лист4"}</definedName>
    <definedName name="ффф" localSheetId="2" hidden="1">{#N/A,#N/A,FALSE,"Лист4"}</definedName>
    <definedName name="ффф" localSheetId="3" hidden="1">{#N/A,#N/A,FALSE,"Лист4"}</definedName>
    <definedName name="ффф" hidden="1">{#N/A,#N/A,FALSE,"Лист4"}</definedName>
    <definedName name="хххх" localSheetId="2" hidden="1">{#N/A,#N/A,FALSE,"Лист4"}</definedName>
    <definedName name="хххх" localSheetId="3" hidden="1">{#N/A,#N/A,FALSE,"Лист4"}</definedName>
    <definedName name="хххх" hidden="1">{#N/A,#N/A,FALSE,"Лист4"}</definedName>
    <definedName name="ххххх" localSheetId="2" hidden="1">{#N/A,#N/A,FALSE,"Лист4"}</definedName>
    <definedName name="ххххх" localSheetId="3" hidden="1">{#N/A,#N/A,FALSE,"Лист4"}</definedName>
    <definedName name="ххххх" hidden="1">{#N/A,#N/A,FALSE,"Лист4"}</definedName>
    <definedName name="цй" localSheetId="2" hidden="1">{#N/A,#N/A,FALSE,"Лист4"}</definedName>
    <definedName name="цй" localSheetId="3" hidden="1">{#N/A,#N/A,FALSE,"Лист4"}</definedName>
    <definedName name="цй" hidden="1">{#N/A,#N/A,FALSE,"Лист4"}</definedName>
    <definedName name="цц" localSheetId="2" hidden="1">{#N/A,#N/A,FALSE,"Лист4"}</definedName>
    <definedName name="цц" localSheetId="3" hidden="1">{#N/A,#N/A,FALSE,"Лист4"}</definedName>
    <definedName name="цц" hidden="1">{#N/A,#N/A,FALSE,"Лист4"}</definedName>
    <definedName name="чч" localSheetId="2" hidden="1">{#N/A,#N/A,FALSE,"Лист4"}</definedName>
    <definedName name="чч" localSheetId="3" hidden="1">{#N/A,#N/A,FALSE,"Лист4"}</definedName>
    <definedName name="чч" hidden="1">{#N/A,#N/A,FALSE,"Лист4"}</definedName>
    <definedName name="чччччччччччччччччччччччччччччч" localSheetId="2" hidden="1">{#N/A,#N/A,FALSE,"Лист4"}</definedName>
    <definedName name="чччччччччччччччччччччччччччччч" localSheetId="3" hidden="1">{#N/A,#N/A,FALSE,"Лист4"}</definedName>
    <definedName name="чччччччччччччччччччччччччччччч" hidden="1">{#N/A,#N/A,FALSE,"Лист4"}</definedName>
    <definedName name="шш" localSheetId="2" hidden="1">{#N/A,#N/A,FALSE,"Лист4"}</definedName>
    <definedName name="шш" localSheetId="3" hidden="1">{#N/A,#N/A,FALSE,"Лист4"}</definedName>
    <definedName name="шш" hidden="1">{#N/A,#N/A,FALSE,"Лист4"}</definedName>
    <definedName name="щщ" localSheetId="2">#REF!</definedName>
    <definedName name="щщ" localSheetId="3">#REF!</definedName>
    <definedName name="щщ">#REF!</definedName>
    <definedName name="щщщ" localSheetId="2" hidden="1">{#N/A,#N/A,FALSE,"Лист4"}</definedName>
    <definedName name="щщщ" localSheetId="3" hidden="1">{#N/A,#N/A,FALSE,"Лист4"}</definedName>
    <definedName name="щщщ" hidden="1">{#N/A,#N/A,FALSE,"Лист4"}</definedName>
    <definedName name="щщщщ" localSheetId="2" hidden="1">{#N/A,#N/A,FALSE,"Лист4"}</definedName>
    <definedName name="щщщщ" localSheetId="3" hidden="1">{#N/A,#N/A,FALSE,"Лист4"}</definedName>
    <definedName name="щщщщ" hidden="1">{#N/A,#N/A,FALSE,"Лист4"}</definedName>
    <definedName name="ю" localSheetId="2" hidden="1">{#N/A,#N/A,FALSE,"Лист4"}</definedName>
    <definedName name="ю" localSheetId="3" hidden="1">{#N/A,#N/A,FALSE,"Лист4"}</definedName>
    <definedName name="ю" hidden="1">{#N/A,#N/A,FALSE,"Лист4"}</definedName>
    <definedName name="ююю" localSheetId="2" hidden="1">{#N/A,#N/A,FALSE,"Лист4"}</definedName>
    <definedName name="ююю" localSheetId="3" hidden="1">{#N/A,#N/A,FALSE,"Лист4"}</definedName>
    <definedName name="ююю" hidden="1">{#N/A,#N/A,FALSE,"Лист4"}</definedName>
    <definedName name="я" localSheetId="2" hidden="1">{#N/A,#N/A,FALSE,"Лист4"}</definedName>
    <definedName name="я" localSheetId="3" hidden="1">{#N/A,#N/A,FALSE,"Лист4"}</definedName>
    <definedName name="я" hidden="1">{#N/A,#N/A,FALSE,"Лист4"}</definedName>
    <definedName name="яя" localSheetId="2" hidden="1">{#N/A,#N/A,FALSE,"Лист4"}</definedName>
    <definedName name="яя" localSheetId="3" hidden="1">{#N/A,#N/A,FALSE,"Лист4"}</definedName>
    <definedName name="яя" hidden="1">{#N/A,#N/A,FALSE,"Лист4"}</definedName>
    <definedName name="яяя" localSheetId="2" hidden="1">{#N/A,#N/A,FALSE,"Лист4"}</definedName>
    <definedName name="яяя" localSheetId="3" hidden="1">{#N/A,#N/A,FALSE,"Лист4"}</definedName>
    <definedName name="яяя" hidden="1">{#N/A,#N/A,FALSE,"Лист4"}</definedName>
    <definedName name="яяяя" localSheetId="2" hidden="1">{#N/A,#N/A,FALSE,"Лист4"}</definedName>
    <definedName name="яяяя" localSheetId="3" hidden="1">{#N/A,#N/A,FALSE,"Лист4"}</definedName>
    <definedName name="яяяя" hidden="1">{#N/A,#N/A,FALSE,"Лист4"}</definedName>
    <definedName name="яяяяяя" localSheetId="2" hidden="1">{#N/A,#N/A,FALSE,"Лист4"}</definedName>
    <definedName name="яяяяяя" localSheetId="3" hidden="1">{#N/A,#N/A,FALSE,"Лист4"}</definedName>
    <definedName name="яяяяяя" hidden="1">{#N/A,#N/A,FALSE,"Лист4"}</definedName>
    <definedName name="яяяяяяяя" localSheetId="2" hidden="1">{#N/A,#N/A,FALSE,"Лист4"}</definedName>
    <definedName name="яяяяяяяя" localSheetId="3" hidden="1">{#N/A,#N/A,FALSE,"Лист4"}</definedName>
    <definedName name="яяяя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8" i="1" l="1"/>
  <c r="K63" i="1" l="1"/>
  <c r="J63" i="1"/>
  <c r="H49" i="2"/>
  <c r="I18" i="5" l="1"/>
  <c r="F16" i="5"/>
  <c r="E16" i="5"/>
  <c r="I16" i="5" l="1"/>
  <c r="I17" i="5"/>
  <c r="P81" i="1" l="1"/>
  <c r="O81" i="1"/>
  <c r="O80" i="1"/>
  <c r="O79" i="1"/>
  <c r="K39" i="2" l="1"/>
  <c r="J39" i="2"/>
  <c r="I39" i="2"/>
  <c r="K44" i="2"/>
  <c r="L44" i="2" s="1"/>
  <c r="J44" i="2"/>
  <c r="I44" i="2"/>
  <c r="K42" i="2"/>
  <c r="J42" i="2"/>
  <c r="I42" i="2"/>
  <c r="E42" i="2"/>
  <c r="L39" i="2" l="1"/>
  <c r="L42" i="2"/>
  <c r="K45" i="2"/>
  <c r="J45" i="2"/>
  <c r="I45" i="2"/>
  <c r="E45" i="2"/>
  <c r="L45" i="2" l="1"/>
  <c r="K43" i="2"/>
  <c r="J43" i="2"/>
  <c r="E43" i="2"/>
  <c r="E39" i="2"/>
  <c r="L48" i="1"/>
  <c r="L45" i="1" s="1"/>
  <c r="L62" i="1"/>
  <c r="F75" i="1"/>
  <c r="E75" i="1"/>
  <c r="G80" i="1"/>
  <c r="G81" i="1"/>
  <c r="G82" i="1"/>
  <c r="H80" i="1"/>
  <c r="P80" i="1"/>
  <c r="Q80" i="1" s="1"/>
  <c r="H77" i="1"/>
  <c r="P77" i="1"/>
  <c r="O77" i="1"/>
  <c r="M78" i="1"/>
  <c r="K78" i="1"/>
  <c r="J78" i="1"/>
  <c r="I78" i="1"/>
  <c r="E78" i="1"/>
  <c r="Q77" i="1" l="1"/>
  <c r="L43" i="2"/>
  <c r="H81" i="1"/>
  <c r="P48" i="1" l="1"/>
  <c r="K45" i="1"/>
  <c r="Q81" i="1" l="1"/>
  <c r="K60" i="1"/>
  <c r="G25" i="5"/>
  <c r="G17" i="5"/>
  <c r="E31" i="5" l="1"/>
  <c r="F30" i="5"/>
  <c r="G27" i="5"/>
  <c r="G28" i="5"/>
  <c r="G29" i="5"/>
  <c r="G30" i="5"/>
  <c r="G24" i="5"/>
  <c r="G22" i="5"/>
  <c r="Q31" i="3"/>
  <c r="F26" i="5" l="1"/>
  <c r="F35" i="5"/>
  <c r="G36" i="5"/>
  <c r="E35" i="5"/>
  <c r="G23" i="5" l="1"/>
  <c r="E21" i="5"/>
  <c r="E15" i="5" s="1"/>
  <c r="E26" i="5"/>
  <c r="K47" i="2"/>
  <c r="J47" i="2"/>
  <c r="I47" i="2"/>
  <c r="E47" i="2"/>
  <c r="K46" i="2"/>
  <c r="J46" i="2"/>
  <c r="I46" i="2"/>
  <c r="E46" i="2"/>
  <c r="L46" i="2" l="1"/>
  <c r="L47" i="2"/>
  <c r="E60" i="2"/>
  <c r="E59" i="2"/>
  <c r="E58" i="2"/>
  <c r="F31" i="2"/>
  <c r="G49" i="2"/>
  <c r="K62" i="2"/>
  <c r="J62" i="2"/>
  <c r="E62" i="2"/>
  <c r="L62" i="2" l="1"/>
  <c r="H69" i="2"/>
  <c r="G69" i="2"/>
  <c r="F69" i="2"/>
  <c r="D69" i="2"/>
  <c r="C69" i="2"/>
  <c r="J71" i="2"/>
  <c r="K71" i="2"/>
  <c r="I71" i="2"/>
  <c r="K59" i="2"/>
  <c r="K58" i="2"/>
  <c r="J59" i="2"/>
  <c r="J58" i="2"/>
  <c r="I59" i="2"/>
  <c r="I58" i="2"/>
  <c r="I57" i="2"/>
  <c r="L59" i="2" l="1"/>
  <c r="L58" i="2"/>
  <c r="L71" i="2"/>
  <c r="E32" i="2"/>
  <c r="L76" i="1"/>
  <c r="L82" i="1"/>
  <c r="L81" i="1"/>
  <c r="L79" i="1"/>
  <c r="L78" i="1" s="1"/>
  <c r="P65" i="1" l="1"/>
  <c r="L65" i="1"/>
  <c r="G79" i="1"/>
  <c r="G78" i="1" s="1"/>
  <c r="N74" i="1" l="1"/>
  <c r="P79" i="1"/>
  <c r="N79" i="1"/>
  <c r="H79" i="1"/>
  <c r="H74" i="1"/>
  <c r="P74" i="1"/>
  <c r="O74" i="1"/>
  <c r="M71" i="1"/>
  <c r="L71" i="1"/>
  <c r="K71" i="1"/>
  <c r="J71" i="1"/>
  <c r="I71" i="1"/>
  <c r="F71" i="1"/>
  <c r="E71" i="1"/>
  <c r="P39" i="1"/>
  <c r="Q39" i="1" s="1"/>
  <c r="F20" i="1"/>
  <c r="P22" i="1"/>
  <c r="Q22" i="1" s="1"/>
  <c r="Q79" i="1" l="1"/>
  <c r="Q74" i="1"/>
  <c r="E72" i="2" l="1"/>
  <c r="E70" i="2"/>
  <c r="E69" i="2"/>
  <c r="E66" i="2"/>
  <c r="E67" i="2"/>
  <c r="E68" i="2"/>
  <c r="E65" i="2"/>
  <c r="E51" i="2"/>
  <c r="E52" i="2"/>
  <c r="E53" i="2"/>
  <c r="E54" i="2"/>
  <c r="E55" i="2"/>
  <c r="E56" i="2"/>
  <c r="E57" i="2"/>
  <c r="E61" i="2"/>
  <c r="E63" i="2"/>
  <c r="E50" i="2"/>
  <c r="E33" i="2"/>
  <c r="E34" i="2"/>
  <c r="E35" i="2"/>
  <c r="E36" i="2"/>
  <c r="E37" i="2"/>
  <c r="E38" i="2"/>
  <c r="E40" i="2"/>
  <c r="E41" i="2"/>
  <c r="E48" i="2"/>
  <c r="K65" i="2" l="1"/>
  <c r="K51" i="2"/>
  <c r="K52" i="2"/>
  <c r="K53" i="2"/>
  <c r="K54" i="2"/>
  <c r="K55" i="2"/>
  <c r="K56" i="2"/>
  <c r="K57" i="2"/>
  <c r="K60" i="2"/>
  <c r="K61" i="2"/>
  <c r="K63" i="2"/>
  <c r="K50" i="2"/>
  <c r="K33" i="2"/>
  <c r="K34" i="2"/>
  <c r="K35" i="2"/>
  <c r="K36" i="2"/>
  <c r="K37" i="2"/>
  <c r="K38" i="2"/>
  <c r="K40" i="2"/>
  <c r="K41" i="2"/>
  <c r="K48" i="2"/>
  <c r="K32" i="2"/>
  <c r="K49" i="2" l="1"/>
  <c r="I35" i="2"/>
  <c r="I70" i="2"/>
  <c r="K70" i="2"/>
  <c r="J72" i="2"/>
  <c r="J70" i="2"/>
  <c r="L70" i="2" s="1"/>
  <c r="J68" i="2"/>
  <c r="J67" i="2"/>
  <c r="J66" i="2"/>
  <c r="J65" i="2"/>
  <c r="J60" i="2"/>
  <c r="J61" i="2"/>
  <c r="J63" i="2"/>
  <c r="J57" i="2"/>
  <c r="L57" i="2" s="1"/>
  <c r="J32" i="2"/>
  <c r="J69" i="2" l="1"/>
  <c r="D64" i="2"/>
  <c r="F49" i="2"/>
  <c r="D49" i="2"/>
  <c r="N49" i="2" s="1"/>
  <c r="C49" i="2"/>
  <c r="J33" i="2"/>
  <c r="J34" i="2"/>
  <c r="J35" i="2"/>
  <c r="J36" i="2"/>
  <c r="J37" i="2"/>
  <c r="J38" i="2"/>
  <c r="J40" i="2"/>
  <c r="J41" i="2"/>
  <c r="J48" i="2"/>
  <c r="J51" i="2"/>
  <c r="J52" i="2"/>
  <c r="J53" i="2"/>
  <c r="J54" i="2"/>
  <c r="J55" i="2"/>
  <c r="L55" i="2" s="1"/>
  <c r="J56" i="2"/>
  <c r="J50" i="2"/>
  <c r="C31" i="2"/>
  <c r="I33" i="2"/>
  <c r="I34" i="2"/>
  <c r="I36" i="2"/>
  <c r="I37" i="2"/>
  <c r="I38" i="2"/>
  <c r="I40" i="2"/>
  <c r="I41" i="2"/>
  <c r="I48" i="2"/>
  <c r="I32" i="2"/>
  <c r="E49" i="2" l="1"/>
  <c r="D43" i="5"/>
  <c r="G37" i="5"/>
  <c r="D35" i="5"/>
  <c r="G32" i="5" l="1"/>
  <c r="G35" i="5"/>
  <c r="G21" i="1" l="1"/>
  <c r="D31" i="2" l="1"/>
  <c r="H31" i="2"/>
  <c r="G31" i="2"/>
  <c r="E31" i="2" l="1"/>
  <c r="D73" i="2"/>
  <c r="D75" i="2" s="1"/>
  <c r="I31" i="2"/>
  <c r="C64" i="2"/>
  <c r="C73" i="2" l="1"/>
  <c r="C75" i="2" s="1"/>
  <c r="E64" i="2"/>
  <c r="E73" i="2"/>
  <c r="F36" i="1"/>
  <c r="E36" i="1"/>
  <c r="D36" i="1"/>
  <c r="D71" i="1"/>
  <c r="P73" i="1"/>
  <c r="O73" i="1"/>
  <c r="N73" i="1"/>
  <c r="N72" i="1"/>
  <c r="H73" i="1"/>
  <c r="K41" i="1"/>
  <c r="K40" i="1" s="1"/>
  <c r="H27" i="1"/>
  <c r="Q73" i="1" l="1"/>
  <c r="H39" i="1"/>
  <c r="G39" i="1"/>
  <c r="P61" i="1" l="1"/>
  <c r="P60" i="1" s="1"/>
  <c r="O61" i="1"/>
  <c r="O60" i="1" s="1"/>
  <c r="J60" i="1"/>
  <c r="N13" i="1" l="1"/>
  <c r="N14" i="1"/>
  <c r="N15" i="1"/>
  <c r="N16" i="1"/>
  <c r="N19" i="1"/>
  <c r="N21" i="1"/>
  <c r="N24" i="1"/>
  <c r="N27" i="1"/>
  <c r="N28" i="1"/>
  <c r="N29" i="1"/>
  <c r="N31" i="1"/>
  <c r="N32" i="1"/>
  <c r="N33" i="1"/>
  <c r="N35" i="1"/>
  <c r="N37" i="1"/>
  <c r="N38" i="1"/>
  <c r="N40" i="1"/>
  <c r="N41" i="1"/>
  <c r="N42" i="1"/>
  <c r="N43" i="1"/>
  <c r="N47" i="1"/>
  <c r="N51" i="1"/>
  <c r="N53" i="1"/>
  <c r="N55" i="1"/>
  <c r="N58" i="1"/>
  <c r="N61" i="1"/>
  <c r="N64" i="1"/>
  <c r="N70" i="1"/>
  <c r="N71" i="1"/>
  <c r="N76" i="1"/>
  <c r="N82" i="1"/>
  <c r="D80" i="2"/>
  <c r="G34" i="5" l="1"/>
  <c r="G26" i="5"/>
  <c r="G21" i="5"/>
  <c r="G16" i="5"/>
  <c r="G18" i="5"/>
  <c r="G19" i="5"/>
  <c r="G20" i="5"/>
  <c r="F15" i="5"/>
  <c r="D15" i="5"/>
  <c r="F31" i="5"/>
  <c r="D31" i="5"/>
  <c r="F33" i="5"/>
  <c r="E33" i="5"/>
  <c r="E38" i="5" s="1"/>
  <c r="D33" i="5"/>
  <c r="N30" i="1"/>
  <c r="F38" i="5" l="1"/>
  <c r="E40" i="5"/>
  <c r="D38" i="5"/>
  <c r="G33" i="5"/>
  <c r="G31" i="5"/>
  <c r="G15" i="5"/>
  <c r="H64" i="2"/>
  <c r="H73" i="2" s="1"/>
  <c r="H75" i="2" s="1"/>
  <c r="G64" i="2"/>
  <c r="G73" i="2" s="1"/>
  <c r="G75" i="2" s="1"/>
  <c r="F64" i="2"/>
  <c r="F73" i="2" s="1"/>
  <c r="F75" i="2" s="1"/>
  <c r="L61" i="2"/>
  <c r="I61" i="2"/>
  <c r="I55" i="2"/>
  <c r="I73" i="2" l="1"/>
  <c r="G38" i="5"/>
  <c r="I49" i="2"/>
  <c r="I50" i="2"/>
  <c r="I51" i="2"/>
  <c r="I52" i="2"/>
  <c r="I53" i="2"/>
  <c r="I54" i="2"/>
  <c r="I56" i="2"/>
  <c r="I60" i="2"/>
  <c r="I63" i="2"/>
  <c r="I64" i="2"/>
  <c r="I65" i="2"/>
  <c r="I66" i="2"/>
  <c r="I67" i="2"/>
  <c r="I68" i="2"/>
  <c r="I69" i="2"/>
  <c r="I72" i="2"/>
  <c r="K72" i="2"/>
  <c r="K68" i="2"/>
  <c r="K67" i="2"/>
  <c r="L67" i="2" s="1"/>
  <c r="K66" i="2"/>
  <c r="L65" i="2"/>
  <c r="L56" i="2"/>
  <c r="L54" i="2"/>
  <c r="L52" i="2"/>
  <c r="L51" i="2"/>
  <c r="L50" i="2"/>
  <c r="L35" i="2"/>
  <c r="L36" i="2"/>
  <c r="L72" i="2" l="1"/>
  <c r="K69" i="2"/>
  <c r="L69" i="2" s="1"/>
  <c r="J49" i="2"/>
  <c r="L63" i="2"/>
  <c r="L66" i="2"/>
  <c r="L68" i="2"/>
  <c r="L53" i="2"/>
  <c r="L60" i="2"/>
  <c r="L34" i="2"/>
  <c r="L38" i="2"/>
  <c r="L41" i="2"/>
  <c r="L37" i="2"/>
  <c r="L40" i="2"/>
  <c r="L48" i="2"/>
  <c r="J64" i="2"/>
  <c r="K64" i="2"/>
  <c r="Q34" i="3"/>
  <c r="P34" i="3"/>
  <c r="O34" i="3"/>
  <c r="N34" i="3"/>
  <c r="M34" i="3"/>
  <c r="Q33" i="3"/>
  <c r="P33" i="3"/>
  <c r="O33" i="3"/>
  <c r="N33" i="3"/>
  <c r="O32" i="3"/>
  <c r="L32" i="3"/>
  <c r="K32" i="3"/>
  <c r="J32" i="3" s="1"/>
  <c r="M32" i="3" s="1"/>
  <c r="I32" i="3"/>
  <c r="F32" i="3"/>
  <c r="E32" i="3"/>
  <c r="D32" i="3"/>
  <c r="C32" i="3"/>
  <c r="P31" i="3"/>
  <c r="R31" i="3" s="1"/>
  <c r="O31" i="3"/>
  <c r="O30" i="3" s="1"/>
  <c r="N31" i="3"/>
  <c r="N30" i="3" s="1"/>
  <c r="M31" i="3"/>
  <c r="Q30" i="3"/>
  <c r="L30" i="3"/>
  <c r="L35" i="3" s="1"/>
  <c r="K30" i="3"/>
  <c r="K35" i="3" s="1"/>
  <c r="J30" i="3"/>
  <c r="M30" i="3" s="1"/>
  <c r="I30" i="3"/>
  <c r="F30" i="3"/>
  <c r="E30" i="3"/>
  <c r="E35" i="3" s="1"/>
  <c r="D30" i="3"/>
  <c r="C30" i="3"/>
  <c r="C35" i="3" s="1"/>
  <c r="L32" i="2"/>
  <c r="F35" i="3" l="1"/>
  <c r="O35" i="3"/>
  <c r="Q32" i="3"/>
  <c r="L49" i="2"/>
  <c r="L64" i="2"/>
  <c r="J31" i="2"/>
  <c r="J73" i="2" s="1"/>
  <c r="P30" i="3"/>
  <c r="Q35" i="3"/>
  <c r="J35" i="3"/>
  <c r="P32" i="3"/>
  <c r="P35" i="3" s="1"/>
  <c r="R35" i="3" s="1"/>
  <c r="I35" i="3"/>
  <c r="N32" i="3"/>
  <c r="N35" i="3" s="1"/>
  <c r="R34" i="3"/>
  <c r="D35" i="3"/>
  <c r="R32" i="3"/>
  <c r="R30" i="3"/>
  <c r="O96" i="1"/>
  <c r="P72" i="1" l="1"/>
  <c r="P76" i="1"/>
  <c r="P82" i="1"/>
  <c r="P78" i="1" s="1"/>
  <c r="P70" i="1"/>
  <c r="O71" i="1"/>
  <c r="O72" i="1"/>
  <c r="O76" i="1"/>
  <c r="O82" i="1"/>
  <c r="O78" i="1" s="1"/>
  <c r="O70" i="1"/>
  <c r="P14" i="1"/>
  <c r="P15" i="1"/>
  <c r="P16" i="1"/>
  <c r="P19" i="1"/>
  <c r="P21" i="1"/>
  <c r="P24" i="1"/>
  <c r="P27" i="1"/>
  <c r="P28" i="1"/>
  <c r="P29" i="1"/>
  <c r="P30" i="1"/>
  <c r="P31" i="1"/>
  <c r="P32" i="1"/>
  <c r="P33" i="1"/>
  <c r="P35" i="1"/>
  <c r="P37" i="1"/>
  <c r="P38" i="1"/>
  <c r="P40" i="1"/>
  <c r="P41" i="1"/>
  <c r="P42" i="1"/>
  <c r="P43" i="1"/>
  <c r="P47" i="1"/>
  <c r="P51" i="1"/>
  <c r="P53" i="1"/>
  <c r="P55" i="1"/>
  <c r="P58" i="1"/>
  <c r="P64" i="1"/>
  <c r="P13" i="1"/>
  <c r="O19" i="1"/>
  <c r="O21" i="1"/>
  <c r="O24" i="1"/>
  <c r="O27" i="1"/>
  <c r="Q27" i="1" s="1"/>
  <c r="O28" i="1"/>
  <c r="O29" i="1"/>
  <c r="O30" i="1"/>
  <c r="O31" i="1"/>
  <c r="O32" i="1"/>
  <c r="O33" i="1"/>
  <c r="O35" i="1"/>
  <c r="O37" i="1"/>
  <c r="O38" i="1"/>
  <c r="O40" i="1"/>
  <c r="Q40" i="1" s="1"/>
  <c r="O41" i="1"/>
  <c r="O42" i="1"/>
  <c r="O43" i="1"/>
  <c r="O47" i="1"/>
  <c r="O51" i="1"/>
  <c r="O53" i="1"/>
  <c r="O55" i="1"/>
  <c r="O58" i="1"/>
  <c r="O64" i="1"/>
  <c r="O14" i="1"/>
  <c r="O15" i="1"/>
  <c r="O16" i="1"/>
  <c r="O13" i="1"/>
  <c r="Q61" i="1"/>
  <c r="M61" i="1"/>
  <c r="L12" i="1"/>
  <c r="K12" i="1"/>
  <c r="K11" i="1" s="1"/>
  <c r="K10" i="1" s="1"/>
  <c r="J12" i="1"/>
  <c r="J11" i="1" s="1"/>
  <c r="J10" i="1" s="1"/>
  <c r="I12" i="1"/>
  <c r="I11" i="1" s="1"/>
  <c r="I10" i="1" s="1"/>
  <c r="F12" i="1"/>
  <c r="E12" i="1"/>
  <c r="L57" i="1"/>
  <c r="L56" i="1" s="1"/>
  <c r="K57" i="1"/>
  <c r="K56" i="1" s="1"/>
  <c r="J57" i="1"/>
  <c r="J56" i="1" s="1"/>
  <c r="I57" i="1"/>
  <c r="I56" i="1" s="1"/>
  <c r="F57" i="1"/>
  <c r="E57" i="1"/>
  <c r="L64" i="1"/>
  <c r="L63" i="1" s="1"/>
  <c r="I60" i="1"/>
  <c r="H60" i="1"/>
  <c r="H59" i="1" s="1"/>
  <c r="G60" i="1"/>
  <c r="F60" i="1"/>
  <c r="E60" i="1"/>
  <c r="D60" i="1"/>
  <c r="I63" i="1"/>
  <c r="G63" i="1"/>
  <c r="F63" i="1"/>
  <c r="F59" i="1" s="1"/>
  <c r="E63" i="1"/>
  <c r="D63" i="1"/>
  <c r="N63" i="1" s="1"/>
  <c r="Q78" i="1"/>
  <c r="D78" i="1"/>
  <c r="N78" i="1" s="1"/>
  <c r="L75" i="1"/>
  <c r="K75" i="1"/>
  <c r="J75" i="1"/>
  <c r="I75" i="1"/>
  <c r="P75" i="1"/>
  <c r="O75" i="1"/>
  <c r="D75" i="1"/>
  <c r="P71" i="1"/>
  <c r="P69" i="1"/>
  <c r="L69" i="1"/>
  <c r="K69" i="1"/>
  <c r="K68" i="1" s="1"/>
  <c r="K67" i="1" s="1"/>
  <c r="J69" i="1"/>
  <c r="I69" i="1"/>
  <c r="I68" i="1" s="1"/>
  <c r="I67" i="1" s="1"/>
  <c r="F69" i="1"/>
  <c r="F68" i="1" s="1"/>
  <c r="E69" i="1"/>
  <c r="D69" i="1"/>
  <c r="L61" i="1"/>
  <c r="L60" i="1" s="1"/>
  <c r="L42" i="1"/>
  <c r="L43" i="1"/>
  <c r="L41" i="1"/>
  <c r="L40" i="1"/>
  <c r="L11" i="1" s="1"/>
  <c r="L10" i="1" s="1"/>
  <c r="I59" i="1" l="1"/>
  <c r="G59" i="1"/>
  <c r="J68" i="1"/>
  <c r="P57" i="1"/>
  <c r="P63" i="1"/>
  <c r="D59" i="1"/>
  <c r="N59" i="1" s="1"/>
  <c r="D68" i="1"/>
  <c r="N68" i="1" s="1"/>
  <c r="N69" i="1"/>
  <c r="N75" i="1"/>
  <c r="N60" i="1"/>
  <c r="E59" i="1"/>
  <c r="O57" i="1"/>
  <c r="I44" i="1"/>
  <c r="Q70" i="1"/>
  <c r="E56" i="1"/>
  <c r="O56" i="1" s="1"/>
  <c r="F56" i="1"/>
  <c r="P56" i="1" s="1"/>
  <c r="J67" i="1"/>
  <c r="Q51" i="1"/>
  <c r="F67" i="1"/>
  <c r="O69" i="1"/>
  <c r="O68" i="1" s="1"/>
  <c r="O67" i="1" s="1"/>
  <c r="Q55" i="1"/>
  <c r="Q13" i="1"/>
  <c r="E68" i="1"/>
  <c r="E67" i="1" s="1"/>
  <c r="Q75" i="1"/>
  <c r="D67" i="1"/>
  <c r="N67" i="1" s="1"/>
  <c r="Q71" i="1"/>
  <c r="I66" i="1"/>
  <c r="I83" i="1" s="1"/>
  <c r="O12" i="1"/>
  <c r="Q64" i="1"/>
  <c r="Q42" i="1"/>
  <c r="Q37" i="1"/>
  <c r="Q16" i="1"/>
  <c r="Q14" i="1"/>
  <c r="P68" i="1"/>
  <c r="P67" i="1" s="1"/>
  <c r="Q53" i="1"/>
  <c r="K59" i="1"/>
  <c r="K44" i="1" s="1"/>
  <c r="K66" i="1" s="1"/>
  <c r="O63" i="1"/>
  <c r="J59" i="1"/>
  <c r="J44" i="1" s="1"/>
  <c r="J66" i="1" s="1"/>
  <c r="M60" i="1"/>
  <c r="Q60" i="1"/>
  <c r="Q33" i="1"/>
  <c r="Q31" i="1"/>
  <c r="Q29" i="1"/>
  <c r="Q21" i="1"/>
  <c r="Q58" i="1"/>
  <c r="Q47" i="1"/>
  <c r="Q43" i="1"/>
  <c r="Q41" i="1"/>
  <c r="Q38" i="1"/>
  <c r="Q35" i="1"/>
  <c r="Q32" i="1"/>
  <c r="Q30" i="1"/>
  <c r="Q28" i="1"/>
  <c r="Q24" i="1"/>
  <c r="Q19" i="1"/>
  <c r="Q15" i="1"/>
  <c r="Q63" i="1"/>
  <c r="Q82" i="1"/>
  <c r="Q76" i="1"/>
  <c r="Q72" i="1"/>
  <c r="P12" i="1"/>
  <c r="L59" i="1"/>
  <c r="L44" i="1" s="1"/>
  <c r="L66" i="1" s="1"/>
  <c r="P59" i="1" l="1"/>
  <c r="K83" i="1"/>
  <c r="Q57" i="1"/>
  <c r="J83" i="1"/>
  <c r="Q56" i="1"/>
  <c r="Q69" i="1"/>
  <c r="Q67" i="1"/>
  <c r="Q68" i="1"/>
  <c r="O59" i="1"/>
  <c r="Q59" i="1" s="1"/>
  <c r="M59" i="1"/>
  <c r="M44" i="1" s="1"/>
  <c r="Q12" i="1"/>
  <c r="D57" i="1"/>
  <c r="F54" i="1"/>
  <c r="P54" i="1" s="1"/>
  <c r="E54" i="1"/>
  <c r="O54" i="1" s="1"/>
  <c r="D54" i="1"/>
  <c r="N54" i="1" s="1"/>
  <c r="F52" i="1"/>
  <c r="P52" i="1" s="1"/>
  <c r="E52" i="1"/>
  <c r="O52" i="1" s="1"/>
  <c r="D52" i="1"/>
  <c r="N52" i="1" s="1"/>
  <c r="F50" i="1"/>
  <c r="E50" i="1"/>
  <c r="O50" i="1" s="1"/>
  <c r="D50" i="1"/>
  <c r="F46" i="1"/>
  <c r="E46" i="1"/>
  <c r="D46" i="1"/>
  <c r="P36" i="1"/>
  <c r="O36" i="1"/>
  <c r="N36" i="1"/>
  <c r="F34" i="1"/>
  <c r="P34" i="1" s="1"/>
  <c r="E34" i="1"/>
  <c r="O34" i="1" s="1"/>
  <c r="D34" i="1"/>
  <c r="N34" i="1" s="1"/>
  <c r="F26" i="1"/>
  <c r="E26" i="1"/>
  <c r="O26" i="1" s="1"/>
  <c r="D26" i="1"/>
  <c r="F23" i="1"/>
  <c r="P23" i="1" s="1"/>
  <c r="E23" i="1"/>
  <c r="O23" i="1" s="1"/>
  <c r="D23" i="1"/>
  <c r="N23" i="1" s="1"/>
  <c r="F18" i="1"/>
  <c r="E18" i="1"/>
  <c r="O18" i="1" s="1"/>
  <c r="D18" i="1"/>
  <c r="N18" i="1" s="1"/>
  <c r="P20" i="1"/>
  <c r="E20" i="1"/>
  <c r="O20" i="1" s="1"/>
  <c r="D20" i="1"/>
  <c r="N20" i="1" s="1"/>
  <c r="D12" i="1"/>
  <c r="N50" i="1" l="1"/>
  <c r="D49" i="1"/>
  <c r="N49" i="1" s="1"/>
  <c r="Q54" i="1"/>
  <c r="Q20" i="1"/>
  <c r="Q23" i="1"/>
  <c r="Q34" i="1"/>
  <c r="D45" i="1"/>
  <c r="N46" i="1"/>
  <c r="D56" i="1"/>
  <c r="N56" i="1" s="1"/>
  <c r="N57" i="1"/>
  <c r="E45" i="1"/>
  <c r="O45" i="1" s="1"/>
  <c r="O46" i="1"/>
  <c r="Q52" i="1"/>
  <c r="F49" i="1"/>
  <c r="P49" i="1" s="1"/>
  <c r="P50" i="1"/>
  <c r="Q50" i="1" s="1"/>
  <c r="F45" i="1"/>
  <c r="P45" i="1" s="1"/>
  <c r="P46" i="1"/>
  <c r="Q36" i="1"/>
  <c r="D25" i="1"/>
  <c r="N25" i="1" s="1"/>
  <c r="N26" i="1"/>
  <c r="D17" i="1"/>
  <c r="N17" i="1" s="1"/>
  <c r="N12" i="1"/>
  <c r="D11" i="1"/>
  <c r="N11" i="1" s="1"/>
  <c r="F25" i="1"/>
  <c r="P25" i="1" s="1"/>
  <c r="P26" i="1"/>
  <c r="Q26" i="1" s="1"/>
  <c r="F17" i="1"/>
  <c r="P18" i="1"/>
  <c r="Q18" i="1" s="1"/>
  <c r="D10" i="1"/>
  <c r="E17" i="1"/>
  <c r="E25" i="1"/>
  <c r="O25" i="1" s="1"/>
  <c r="E49" i="1"/>
  <c r="H82" i="1"/>
  <c r="H78" i="1"/>
  <c r="H76" i="1"/>
  <c r="G76" i="1"/>
  <c r="G75" i="1" s="1"/>
  <c r="H75" i="1"/>
  <c r="H72" i="1"/>
  <c r="G72" i="1"/>
  <c r="G71" i="1" s="1"/>
  <c r="H71" i="1"/>
  <c r="H70" i="1"/>
  <c r="G70" i="1"/>
  <c r="G69" i="1" s="1"/>
  <c r="H69" i="1"/>
  <c r="H68" i="1"/>
  <c r="H67" i="1"/>
  <c r="H58" i="1"/>
  <c r="G58" i="1"/>
  <c r="G57" i="1" s="1"/>
  <c r="G56" i="1" s="1"/>
  <c r="H57" i="1"/>
  <c r="H56" i="1"/>
  <c r="H55" i="1"/>
  <c r="G55" i="1"/>
  <c r="H54" i="1"/>
  <c r="G54" i="1"/>
  <c r="H53" i="1"/>
  <c r="G53" i="1"/>
  <c r="H52" i="1"/>
  <c r="G52" i="1"/>
  <c r="H51" i="1"/>
  <c r="G51" i="1"/>
  <c r="H50" i="1"/>
  <c r="G50" i="1"/>
  <c r="H47" i="1"/>
  <c r="G47" i="1"/>
  <c r="H46" i="1"/>
  <c r="G46" i="1"/>
  <c r="H38" i="1"/>
  <c r="G38" i="1"/>
  <c r="H37" i="1"/>
  <c r="G37" i="1"/>
  <c r="H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G27" i="1"/>
  <c r="H26" i="1"/>
  <c r="G26" i="1"/>
  <c r="H24" i="1"/>
  <c r="G24" i="1"/>
  <c r="H23" i="1"/>
  <c r="G23" i="1"/>
  <c r="H21" i="1"/>
  <c r="H20" i="1"/>
  <c r="G20" i="1"/>
  <c r="H19" i="1"/>
  <c r="G19" i="1"/>
  <c r="H18" i="1"/>
  <c r="G18" i="1"/>
  <c r="H16" i="1"/>
  <c r="G16" i="1"/>
  <c r="H15" i="1"/>
  <c r="G15" i="1"/>
  <c r="H14" i="1"/>
  <c r="G14" i="1"/>
  <c r="H13" i="1"/>
  <c r="G13" i="1"/>
  <c r="G12" i="1" s="1"/>
  <c r="H12" i="1"/>
  <c r="H45" i="1" l="1"/>
  <c r="G45" i="1"/>
  <c r="G68" i="1"/>
  <c r="G67" i="1" s="1"/>
  <c r="G36" i="1"/>
  <c r="Q46" i="1"/>
  <c r="N45" i="1"/>
  <c r="D44" i="1"/>
  <c r="N44" i="1" s="1"/>
  <c r="G49" i="1"/>
  <c r="G44" i="1" s="1"/>
  <c r="H49" i="1"/>
  <c r="H44" i="1" s="1"/>
  <c r="O49" i="1"/>
  <c r="Q49" i="1" s="1"/>
  <c r="E44" i="1"/>
  <c r="O44" i="1" s="1"/>
  <c r="Q45" i="1"/>
  <c r="F44" i="1"/>
  <c r="P44" i="1" s="1"/>
  <c r="Q25" i="1"/>
  <c r="O17" i="1"/>
  <c r="O11" i="1" s="1"/>
  <c r="O10" i="1" s="1"/>
  <c r="E11" i="1"/>
  <c r="E10" i="1" s="1"/>
  <c r="G17" i="1"/>
  <c r="N10" i="1"/>
  <c r="M66" i="1"/>
  <c r="M83" i="1"/>
  <c r="G25" i="1"/>
  <c r="H25" i="1"/>
  <c r="P17" i="1"/>
  <c r="F11" i="1"/>
  <c r="F10" i="1" s="1"/>
  <c r="F66" i="1" s="1"/>
  <c r="F92" i="1" s="1"/>
  <c r="H17" i="1"/>
  <c r="F83" i="1" l="1"/>
  <c r="Q44" i="1"/>
  <c r="D66" i="1"/>
  <c r="N66" i="1" s="1"/>
  <c r="N83" i="1" s="1"/>
  <c r="G11" i="1"/>
  <c r="G10" i="1" s="1"/>
  <c r="O66" i="1"/>
  <c r="O83" i="1" s="1"/>
  <c r="G66" i="1"/>
  <c r="G83" i="1" s="1"/>
  <c r="E66" i="1"/>
  <c r="E83" i="1" s="1"/>
  <c r="H10" i="1"/>
  <c r="D83" i="1"/>
  <c r="H11" i="1"/>
  <c r="Q17" i="1"/>
  <c r="P11" i="1"/>
  <c r="S66" i="1" l="1"/>
  <c r="S67" i="1"/>
  <c r="G92" i="1"/>
  <c r="H83" i="1"/>
  <c r="H66" i="1"/>
  <c r="P10" i="1"/>
  <c r="P66" i="1" s="1"/>
  <c r="Q11" i="1"/>
  <c r="Q10" i="1" l="1"/>
  <c r="P83" i="1" l="1"/>
  <c r="Q83" i="1" s="1"/>
  <c r="Q66" i="1"/>
  <c r="K31" i="2" l="1"/>
  <c r="L33" i="2"/>
  <c r="L31" i="2" l="1"/>
  <c r="K73" i="2"/>
  <c r="L73" i="2"/>
  <c r="L68" i="1" l="1"/>
  <c r="L67" i="1" s="1"/>
  <c r="L83" i="1" s="1"/>
</calcChain>
</file>

<file path=xl/sharedStrings.xml><?xml version="1.0" encoding="utf-8"?>
<sst xmlns="http://schemas.openxmlformats.org/spreadsheetml/2006/main" count="369" uniqueCount="280">
  <si>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</si>
  <si>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</si>
  <si>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</si>
  <si>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</si>
  <si>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</si>
  <si>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</si>
  <si>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</si>
  <si>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</si>
  <si>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</si>
  <si>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</si>
  <si>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</si>
  <si>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</si>
  <si>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  </t>
  </si>
  <si>
    <t>Акцизний податок з реалізації суб`єктами господарювання роздрібної торгівлі підакцизних товарів 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</si>
  <si>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</si>
  <si>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</si>
  <si>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</si>
  <si>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</si>
  <si>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</si>
  <si>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</si>
  <si>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</si>
  <si>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</si>
  <si>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</si>
  <si>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Туристичний збір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</si>
  <si>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</si>
  <si>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</si>
  <si>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</si>
  <si>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</si>
  <si>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</si>
  <si>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</si>
  <si>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</si>
  <si>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</si>
  <si>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</si>
  <si>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</si>
  <si>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</si>
  <si>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</si>
  <si>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</si>
  <si>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</si>
  <si>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</si>
  <si>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</si>
  <si>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</si>
  <si>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</si>
  <si>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</si>
  <si>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</si>
  <si>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</si>
  <si>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</si>
  <si>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</si>
  <si>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</si>
  <si>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</si>
  <si>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</si>
  <si>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(+/-) відхилення до уточненого плану</t>
  </si>
  <si>
    <t>% виконання до уточненого плану</t>
  </si>
  <si>
    <t>Код бюджетної класифікації</t>
  </si>
  <si>
    <t>Затверджено на 2021 рік</t>
  </si>
  <si>
    <t>Додаток 1</t>
  </si>
  <si>
    <t>Разом доходів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</si>
  <si>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</si>
  <si>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</si>
  <si>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</si>
  <si>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</si>
  <si>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Загальний фонд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</si>
  <si>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</si>
  <si>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</si>
  <si>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</si>
  <si>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Інші джерела власних надходжень бюджетних установ  </t>
  </si>
  <si>
    <t>Благодійні внески, гранти та дарунки </t>
  </si>
  <si>
    <t>Всього по обох фондах</t>
  </si>
  <si>
    <t>Виконання на звітну дату</t>
  </si>
  <si>
    <t>% виконання  до уточненого плану на рік</t>
  </si>
  <si>
    <t>Спеціальний  фонд</t>
  </si>
  <si>
    <t>Найменування доходів згідно із бюджетною класифікацією</t>
  </si>
  <si>
    <t>Всього:</t>
  </si>
  <si>
    <t>Додаток 2</t>
  </si>
  <si>
    <t>до рішення _______сесії</t>
  </si>
  <si>
    <t>районної ради VІ скликання</t>
  </si>
  <si>
    <t>від ______________2013р.</t>
  </si>
  <si>
    <t>від ______________2014р.</t>
  </si>
  <si>
    <t>районної ради VІІ скликання</t>
  </si>
  <si>
    <t>від ______________2016р.</t>
  </si>
  <si>
    <t>від ______________2017р.</t>
  </si>
  <si>
    <t>(грн)</t>
  </si>
  <si>
    <t>Код ВКВ/ Код ТПКВКМБ /
ТКВКБМС3</t>
  </si>
  <si>
    <t xml:space="preserve">Уточнений план на 2021 рік </t>
  </si>
  <si>
    <t>% виконання до уточненого плану на звітну дату</t>
  </si>
  <si>
    <t>Затверджено по розпису на 2021 рік з урахуванням змін</t>
  </si>
  <si>
    <t>Кошторисні призначення на  2021 рік з урахуванням змін</t>
  </si>
  <si>
    <t>Уточнений план на 2021 рік (розпис)</t>
  </si>
  <si>
    <t>Назва  підрозділу  бюджетної  класифікації</t>
  </si>
  <si>
    <t>01</t>
  </si>
  <si>
    <t>0110150</t>
  </si>
  <si>
    <t>Усього видатків</t>
  </si>
  <si>
    <t xml:space="preserve">Заступник голови ради </t>
  </si>
  <si>
    <t>С.Я.Мацко</t>
  </si>
  <si>
    <t>В.С.Данко</t>
  </si>
  <si>
    <t>Ставненська сільська рада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</si>
  <si>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</si>
  <si>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0110160</t>
  </si>
  <si>
    <t>Керівництво і управління у відповідній сфері у містах (місті Києві), селищах, селах, територіальних громадах</t>
  </si>
  <si>
    <t>0112111</t>
  </si>
  <si>
    <t>Первинна медична допомога населенню, що надається центрами первинної медичної (медико-санітарної) допомоги</t>
  </si>
  <si>
    <t>0112144</t>
  </si>
  <si>
    <t>Централізовані заходи з лікування хворих на цукровий та нецукровий діабет</t>
  </si>
  <si>
    <t>0112152</t>
  </si>
  <si>
    <t>Інші програми та заходи у сфері охорони здоров`я</t>
  </si>
  <si>
    <t>0113035</t>
  </si>
  <si>
    <t>Компенсаційні виплати за пільговий проїзд окремих категорій громадян на залізничному транспорті</t>
  </si>
  <si>
    <t>0113210</t>
  </si>
  <si>
    <t>Організація та проведення громадських робіт</t>
  </si>
  <si>
    <t>0116030</t>
  </si>
  <si>
    <t>Організація благоустрою населених пунктів</t>
  </si>
  <si>
    <t>0117130</t>
  </si>
  <si>
    <t>Здійснення заходів із землеустрою</t>
  </si>
  <si>
    <t>0117461</t>
  </si>
  <si>
    <t>Утримання та розвиток автомобільних доріг та дорожньої інфраструктури за рахунок коштів місцевого бюджету</t>
  </si>
  <si>
    <t>06</t>
  </si>
  <si>
    <t>Відділ  освіти, сім"ї, молоді та спорту, культури й туризму сільської ради</t>
  </si>
  <si>
    <t>0610160</t>
  </si>
  <si>
    <t>0611010</t>
  </si>
  <si>
    <t>Надання дошкільної освіти</t>
  </si>
  <si>
    <t>0611021</t>
  </si>
  <si>
    <t>Надання загальної середньої освіти закладами загальної середньої освіти</t>
  </si>
  <si>
    <t>0611031</t>
  </si>
  <si>
    <t>0611041</t>
  </si>
  <si>
    <t>0611141</t>
  </si>
  <si>
    <t>Забезпечення діяльності інших закладів у сфері освіти</t>
  </si>
  <si>
    <t>0614030</t>
  </si>
  <si>
    <t>Забезпечення діяльності бібліотек</t>
  </si>
  <si>
    <t>0614060</t>
  </si>
  <si>
    <t>Забезпечення діяльності палаців i будинків культури, клубів, центрів дозвілля та iнших клубних закладів</t>
  </si>
  <si>
    <t>08</t>
  </si>
  <si>
    <t>Відділ соціального  забезпечення сільської ради</t>
  </si>
  <si>
    <t>0810160</t>
  </si>
  <si>
    <t>0813104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</si>
  <si>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</si>
  <si>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</si>
  <si>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</si>
  <si>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0813242</t>
  </si>
  <si>
    <t>Інші заходи у сфері соціального захисту і соціального забезпечення</t>
  </si>
  <si>
    <t>37</t>
  </si>
  <si>
    <t>Фінансовий відділ  Ставненської сільської ради</t>
  </si>
  <si>
    <t>3710160</t>
  </si>
  <si>
    <t>3719770</t>
  </si>
  <si>
    <t>Інші субвенції з місцевого бюджету</t>
  </si>
  <si>
    <t xml:space="preserve"> </t>
  </si>
  <si>
    <t xml:space="preserve">Усього </t>
  </si>
  <si>
    <t>Додаток 3</t>
  </si>
  <si>
    <t>від ______________2019р.</t>
  </si>
  <si>
    <t xml:space="preserve">Код головного </t>
  </si>
  <si>
    <t>Назва головного  розпорядника коштів</t>
  </si>
  <si>
    <t xml:space="preserve">Затверджено на 2021рік </t>
  </si>
  <si>
    <t xml:space="preserve">Уточнений план на  2021 рік </t>
  </si>
  <si>
    <t>Надійшло коштів на звітній період</t>
  </si>
  <si>
    <t>% надійшло  коштів до уточненого плану на звітну дату</t>
  </si>
  <si>
    <t>%    виконання    до розпису на 2021 рік з урахуванням змін</t>
  </si>
  <si>
    <t>Затверджено на 2021рік</t>
  </si>
  <si>
    <t>Уточнений план на 2021 рік (розпис, кошторис)</t>
  </si>
  <si>
    <t>% виконання до уточненого плану на рік (кошторис, повернення розпис)</t>
  </si>
  <si>
    <t>Надання довгострокових кредитів індивідуальним забудовникам житла на селі</t>
  </si>
  <si>
    <t>3718822</t>
  </si>
  <si>
    <t>Повернення пільгових довгострокових кредитів, наданих молодим сім'ям та одиноким молодим громадянам на будівництво/ придбання житла</t>
  </si>
  <si>
    <t>3718832</t>
  </si>
  <si>
    <t>Повернення довгострокових кредитів, наданих індивідуальним забудовникам житла на селі</t>
  </si>
  <si>
    <t>Уточнений план на 2021 рік</t>
  </si>
  <si>
    <t>Додаток 5</t>
  </si>
  <si>
    <t>*</t>
  </si>
  <si>
    <t xml:space="preserve">до рішення ______ сесії </t>
  </si>
  <si>
    <t>від _____________ 2013 р.</t>
  </si>
  <si>
    <t>(грн.)</t>
  </si>
  <si>
    <t>№ з/п</t>
  </si>
  <si>
    <t>КПК  та назва головного розпорядника коштів / НАЗВА  ПРОГРАМИ</t>
  </si>
  <si>
    <r>
      <t>Код ВКВ/ Код ТПКВКМБ /
ТКВКБМС</t>
    </r>
    <r>
      <rPr>
        <b/>
        <vertAlign val="superscript"/>
        <sz val="10"/>
        <rFont val="Times New Roman"/>
        <family val="1"/>
        <charset val="204"/>
      </rPr>
      <t>3</t>
    </r>
  </si>
  <si>
    <t>Затверджений план на 2021 рік</t>
  </si>
  <si>
    <t>Використано на звітну дату</t>
  </si>
  <si>
    <t>1.1.</t>
  </si>
  <si>
    <t>Разом</t>
  </si>
  <si>
    <t xml:space="preserve">Фінанасовий відділ </t>
  </si>
  <si>
    <t>0611061</t>
  </si>
  <si>
    <t>0118831</t>
  </si>
  <si>
    <t xml:space="preserve">1.     Ставненська сільска рада </t>
  </si>
  <si>
    <t>Програма компенсації пільгових перевезень окремих категорій громадян на  залізничному транспорті на 2021 рік</t>
  </si>
  <si>
    <t>Програма будівництва,  реконструкції, ремонту  та утримання  вулиць і доріг у населених пунктах на 2021 рік</t>
  </si>
  <si>
    <t xml:space="preserve">Програма благоустрою населених пунктів Ставненської сільської ради на 2021-2023 роки
</t>
  </si>
  <si>
    <t>1.2.</t>
  </si>
  <si>
    <t>1.3.</t>
  </si>
  <si>
    <t>Програма організації харчування учнів закладів загальної  освіти по Ставненській   сільській раді  у 2021 році</t>
  </si>
  <si>
    <t>2.1.</t>
  </si>
  <si>
    <t>Цільова програма «Власний дім» на 2021-2025 роки</t>
  </si>
  <si>
    <t>Програма розвитку та  фінансової підтримки комунального некомерційного підприємства "Центр первинної медико-санітарної допомоги  Великоберезнянської районної ради Закарпатської області" на 2021-2025 роки</t>
  </si>
  <si>
    <t xml:space="preserve">Програма медичного забезпечення жителів  Ставненської  сільської ради у разі амбулаторного лікування на 2021-2025 роки </t>
  </si>
  <si>
    <t xml:space="preserve">Програма забезпечення медичними препаратами  хворих з  нирковою недостатністю  у Ставненській сільській раді   на 2021-2025 роки  </t>
  </si>
  <si>
    <t>Програма організації та проведення громадських робіт Ставненської сільської  ради на 2021 - 2022 роки</t>
  </si>
  <si>
    <t>1.4.</t>
  </si>
  <si>
    <t>1.5.</t>
  </si>
  <si>
    <t>1.6.</t>
  </si>
  <si>
    <t>1.7.</t>
  </si>
  <si>
    <t>Програма фінансової підтримки заходів  у сфері соціального захисту вразливих верств населення  Ставненської   сільської ради Ужгородського району  Закарпатської області на  2021- 2025  роки</t>
  </si>
  <si>
    <t xml:space="preserve">3. Відділ соціального забезпечення сільської  ради  </t>
  </si>
  <si>
    <t xml:space="preserve">2. Відділ освіти, сім"ї, молоді та спорту, культури й туризму сільської  ради </t>
  </si>
  <si>
    <t>3.1.</t>
  </si>
  <si>
    <t>Додаток 4</t>
  </si>
  <si>
    <t>Звіт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</si>
  <si>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</si>
  <si>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</si>
  <si>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0617363</t>
  </si>
  <si>
    <t>Виконання інвестиційних проектів в рамках здійснення заходів щодо соціально-економічного розвитку окремих територій</t>
  </si>
  <si>
    <t>0117330</t>
  </si>
  <si>
    <t>Будівництво-1 інших об`єктів комунальної власності</t>
  </si>
  <si>
    <t>Програма  забезпечення  фінансовим ресурсом  Великоберезнянського районного  територіального центру соціального обслуговування</t>
  </si>
  <si>
    <t>4.1.</t>
  </si>
  <si>
    <t>4. Фінансовий відділ  Ставненської сільської ради</t>
  </si>
  <si>
    <t>Уточнений план на 2021 рік (спецфонд кошторисні призначення)</t>
  </si>
  <si>
    <t>Уточнений план на 2021 рік
(розпис)</t>
  </si>
  <si>
    <t>Уточнений план на 2021 рік 
(кошторис - власні надходження)</t>
  </si>
  <si>
    <t>% виконання до уточненого плану на рік та кошторисних призначень на рік (власні надходження)</t>
  </si>
  <si>
    <t>Спеціальний фонд</t>
  </si>
  <si>
    <t>0611142</t>
  </si>
  <si>
    <t>Інші програми та заходи у сфері освіти</t>
  </si>
  <si>
    <t>% виконання звітної дати до уточненого плану на рік</t>
  </si>
  <si>
    <t>Рентна плата за користування надрами для видобування природного газу 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</si>
  <si>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</si>
  <si>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</si>
  <si>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0611181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</si>
  <si>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</si>
  <si>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0611182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</si>
  <si>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</si>
  <si>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3719760</t>
  </si>
  <si>
    <t>Субвенція з місцевого бюджету на реалізацію проектів співробітництва між територіальними громадами</t>
  </si>
  <si>
    <t>Інші заходи в галузі культури і мистецтва</t>
  </si>
  <si>
    <t>0614081</t>
  </si>
  <si>
    <t>Забезпечення діяльності інших закладів в галузі культури і мистецтва</t>
  </si>
  <si>
    <t>0114082</t>
  </si>
  <si>
    <t>0117540</t>
  </si>
  <si>
    <t>Реалізація заходів, спрямованих на підвищення доступності широкосмугового доступу до Інтернету в сільській місцевості</t>
  </si>
  <si>
    <t>0119800</t>
  </si>
  <si>
    <t>Субвенція з місцевого бюджету державному бюджету на виконання програм соціально-економічного розвитку регіонів</t>
  </si>
  <si>
    <t>Код ВКВ/ Код ТПКВКМБ /
ТКВКБМС</t>
  </si>
  <si>
    <t>Назва головного розпорядника коштів</t>
  </si>
  <si>
    <t>Програма  матеріально- технічного  забезпечення другого відділу Ужгородського районного територіального центру  комплектування та соціальної  підтримки  на 2021-2025 роки</t>
  </si>
  <si>
    <t>Програма сприяння зміцненню матеріальної бази Державної прикордонної служби України Чопського прикордонного загону на 2021-2025 роки</t>
  </si>
  <si>
    <t>Програма  розвитку та удосконалення  цивільного  захисту Ставненської  сільської  ради  на 2021-2023 роки</t>
  </si>
  <si>
    <t>Програма культурно- мистецьких заходів Ставненської сільської ради на 2021-2022 роки</t>
  </si>
  <si>
    <t>Програма  розвитку земельних відносин на  території Ставненської  сільської ради на 2021-2025 роки</t>
  </si>
  <si>
    <t>Програма охорони навколишнього природного середовища на території Ставненської  сільської ради   на 2021-2025 роки</t>
  </si>
  <si>
    <t>4.2.</t>
  </si>
  <si>
    <t>1.9.</t>
  </si>
  <si>
    <t>1.10.</t>
  </si>
  <si>
    <t>1.11.</t>
  </si>
  <si>
    <t>1.12.</t>
  </si>
  <si>
    <t>1.13.</t>
  </si>
  <si>
    <t>1.14.</t>
  </si>
  <si>
    <t xml:space="preserve">Звіт про виконання видаткової частини   сільського бюджету </t>
  </si>
  <si>
    <t xml:space="preserve">Звіт </t>
  </si>
  <si>
    <t>про виконання програм  сільського  бюджету  за   2021 рік</t>
  </si>
  <si>
    <t>Програма розвитку та  фінансової підтримки комунального некомерційного підприємства "Великоберезнянський центр первинної медико-санітарної допомоги  Ужгородської районної ради" на 2021-2025 роки</t>
  </si>
  <si>
    <t>1.8.</t>
  </si>
  <si>
    <t>Програма розроблення містобудівної документації - детального плану території для будівництва пункту пропуску на українсько-польському кордоні „Лубня-Волосате” у  2021 році</t>
  </si>
  <si>
    <t>0117350</t>
  </si>
  <si>
    <t>Фактично надійшло за  2021 рік</t>
  </si>
  <si>
    <t>Уточнений план на 2021 рік (кошторис - власні надходження)</t>
  </si>
  <si>
    <t>Надходження коштів від відшкодування втрат сільськогосподарського і лісогосподарського виробництва  </t>
  </si>
  <si>
    <t>Надходження бюджетних установ від реалізації в установленому порядку майна (крім нерухомого майна) 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</si>
  <si>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</si>
  <si>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 xml:space="preserve"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 відповідної  додаткової  дотації з державного  бюджету </t>
  </si>
  <si>
    <t>Звіт про  виконання  доходів  сільського  бюджету   за    2021 рік</t>
  </si>
  <si>
    <t>за   2021 рік</t>
  </si>
  <si>
    <t>про надання та повернення кредитів сільського бюджет за    2021 рік</t>
  </si>
  <si>
    <t>Розроблення схем планування та забудови територій (містобудівної документації)</t>
  </si>
  <si>
    <t>0117463</t>
  </si>
  <si>
    <t>Утримання та розвиток автомобільних доріг та дорожньої інфраструктури за рахунок трансфертів з інших місцевих бюджетів</t>
  </si>
  <si>
    <t>0117390</t>
  </si>
  <si>
    <t>Розвиток мережі центрів надання адміністративних послуг</t>
  </si>
  <si>
    <t>1.15.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</si>
  <si>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</si>
  <si>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</si>
  <si>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 xml:space="preserve">до рішення ІХ сесії  сільської  ради   VIІI  скликання        </t>
  </si>
  <si>
    <t>від  15.02.2022 р. № 359</t>
  </si>
  <si>
    <t>Секретар  сільської   ради</t>
  </si>
  <si>
    <t>Лариса РЕЙПАШІ</t>
  </si>
  <si>
    <t xml:space="preserve">до рішення ІХ сесії  сільської  ради   VIІI  скликання       </t>
  </si>
  <si>
    <t xml:space="preserve">до рішення ІХ сесії  сільської  ради                       VIІI  скликання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</si>
</sst>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_ ;\-#,##0.00\ "/>
  </numFmts>
  <fonts count="47" x14ac:knownFonts="1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MS Sans Serif"/>
      <charset val="204"/>
    </font>
    <font>
      <sz val="12"/>
      <name val="Times New Roman Cyr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theme="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10"/>
      <color indexed="10"/>
      <name val="Arial Cyr"/>
      <charset val="204"/>
    </font>
    <font>
      <b/>
      <sz val="10"/>
      <color indexed="10"/>
      <name val="Arial Cyr"/>
      <charset val="204"/>
    </font>
    <font>
      <b/>
      <vertAlign val="superscript"/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8"/>
      <color rgb="FF00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1D1D1D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6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</borders>
  <cellStyleXfs count="12">
    <xf numFmtId="0" fontId="0" fillId="0" borderId="0"/>
    <xf numFmtId="0" fontId="9" fillId="0" borderId="0"/>
    <xf numFmtId="0" fontId="10" fillId="0" borderId="0"/>
    <xf numFmtId="0" fontId="18" fillId="0" borderId="0"/>
    <xf numFmtId="0" fontId="35" fillId="0" borderId="0"/>
    <xf numFmtId="0" fontId="19" fillId="0" borderId="0"/>
    <xf numFmtId="0" fontId="38" fillId="0" borderId="0">
      <alignment vertical="top"/>
    </xf>
    <xf numFmtId="0" fontId="19" fillId="0" borderId="0"/>
    <xf numFmtId="0" fontId="35" fillId="0" borderId="0"/>
    <xf numFmtId="0" fontId="18" fillId="0" borderId="0"/>
    <xf numFmtId="0" fontId="35" fillId="0" borderId="0"/>
    <xf numFmtId="0" fontId="46" fillId="0" borderId="0"/>
  </cellStyleXfs>
  <cellXfs count="26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/>
    <xf numFmtId="0" fontId="1" fillId="0" borderId="0" xfId="0" applyFont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5" fillId="0" borderId="0" xfId="0" applyFont="1"/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6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2" applyFont="1" applyBorder="1" applyAlignment="1" applyProtection="1">
      <alignment horizontal="center" vertical="center" wrapText="1"/>
    </xf>
    <xf numFmtId="0" fontId="16" fillId="0" borderId="0" xfId="0" applyFont="1"/>
    <xf numFmtId="0" fontId="19" fillId="0" borderId="0" xfId="3" applyFont="1"/>
    <xf numFmtId="0" fontId="19" fillId="0" borderId="0" xfId="3" applyFont="1" applyAlignment="1"/>
    <xf numFmtId="0" fontId="19" fillId="0" borderId="0" xfId="3" applyFont="1" applyAlignment="1">
      <alignment horizontal="left"/>
    </xf>
    <xf numFmtId="0" fontId="12" fillId="0" borderId="0" xfId="3" applyFont="1"/>
    <xf numFmtId="0" fontId="12" fillId="0" borderId="0" xfId="3" applyFont="1" applyAlignment="1">
      <alignment horizontal="left"/>
    </xf>
    <xf numFmtId="0" fontId="3" fillId="0" borderId="0" xfId="3" applyFont="1"/>
    <xf numFmtId="0" fontId="3" fillId="0" borderId="0" xfId="3" applyFont="1" applyAlignment="1">
      <alignment horizontal="left"/>
    </xf>
    <xf numFmtId="49" fontId="19" fillId="0" borderId="0" xfId="3" applyNumberFormat="1" applyFont="1"/>
    <xf numFmtId="0" fontId="19" fillId="0" borderId="0" xfId="3" applyFont="1" applyAlignment="1">
      <alignment wrapText="1"/>
    </xf>
    <xf numFmtId="0" fontId="19" fillId="0" borderId="0" xfId="3" applyFont="1" applyAlignment="1">
      <alignment horizontal="right"/>
    </xf>
    <xf numFmtId="0" fontId="12" fillId="0" borderId="1" xfId="3" applyFont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3" fontId="4" fillId="0" borderId="1" xfId="3" applyNumberFormat="1" applyFont="1" applyBorder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19" fillId="0" borderId="0" xfId="3" applyFont="1" applyAlignment="1">
      <alignment vertical="center"/>
    </xf>
    <xf numFmtId="49" fontId="3" fillId="3" borderId="1" xfId="3" applyNumberFormat="1" applyFont="1" applyFill="1" applyBorder="1" applyAlignment="1">
      <alignment horizontal="center" vertical="center"/>
    </xf>
    <xf numFmtId="3" fontId="3" fillId="0" borderId="1" xfId="3" applyNumberFormat="1" applyFont="1" applyBorder="1" applyAlignment="1">
      <alignment horizontal="center" vertical="center"/>
    </xf>
    <xf numFmtId="3" fontId="4" fillId="0" borderId="1" xfId="3" applyNumberFormat="1" applyFont="1" applyBorder="1" applyAlignment="1">
      <alignment horizontal="center" vertical="center" wrapText="1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vertical="center"/>
    </xf>
    <xf numFmtId="0" fontId="20" fillId="0" borderId="0" xfId="3" applyFont="1"/>
    <xf numFmtId="0" fontId="23" fillId="0" borderId="0" xfId="3" applyFont="1"/>
    <xf numFmtId="0" fontId="24" fillId="0" borderId="0" xfId="3" applyFont="1"/>
    <xf numFmtId="4" fontId="24" fillId="0" borderId="0" xfId="3" applyNumberFormat="1" applyFont="1"/>
    <xf numFmtId="0" fontId="5" fillId="0" borderId="0" xfId="3" applyFont="1"/>
    <xf numFmtId="0" fontId="3" fillId="0" borderId="0" xfId="3" applyFont="1" applyAlignment="1">
      <alignment vertical="center"/>
    </xf>
    <xf numFmtId="0" fontId="25" fillId="0" borderId="0" xfId="3" applyFont="1"/>
    <xf numFmtId="3" fontId="19" fillId="0" borderId="0" xfId="3" applyNumberFormat="1" applyFont="1" applyAlignment="1">
      <alignment horizontal="right"/>
    </xf>
    <xf numFmtId="164" fontId="19" fillId="0" borderId="0" xfId="3" applyNumberFormat="1" applyFont="1"/>
    <xf numFmtId="4" fontId="19" fillId="0" borderId="0" xfId="3" applyNumberFormat="1" applyFont="1"/>
    <xf numFmtId="49" fontId="3" fillId="0" borderId="1" xfId="3" applyNumberFormat="1" applyFont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 wrapText="1"/>
    </xf>
    <xf numFmtId="0" fontId="1" fillId="0" borderId="1" xfId="0" quotePrefix="1" applyFont="1" applyBorder="1" applyAlignment="1">
      <alignment vertical="center" wrapText="1"/>
    </xf>
    <xf numFmtId="0" fontId="12" fillId="0" borderId="0" xfId="3" applyFont="1" applyAlignment="1"/>
    <xf numFmtId="0" fontId="27" fillId="0" borderId="1" xfId="3" applyFont="1" applyBorder="1" applyAlignment="1">
      <alignment horizontal="center" vertical="center" wrapText="1"/>
    </xf>
    <xf numFmtId="0" fontId="29" fillId="0" borderId="1" xfId="3" applyFont="1" applyBorder="1" applyAlignment="1">
      <alignment horizontal="center" vertical="center" wrapText="1"/>
    </xf>
    <xf numFmtId="0" fontId="27" fillId="0" borderId="1" xfId="3" applyFont="1" applyBorder="1" applyAlignment="1">
      <alignment horizontal="center" vertical="top" wrapText="1"/>
    </xf>
    <xf numFmtId="0" fontId="27" fillId="0" borderId="1" xfId="3" applyFont="1" applyBorder="1" applyAlignment="1">
      <alignment horizontal="center" vertical="center"/>
    </xf>
    <xf numFmtId="0" fontId="19" fillId="0" borderId="1" xfId="3" applyFont="1" applyBorder="1" applyAlignment="1">
      <alignment horizontal="center" vertical="center"/>
    </xf>
    <xf numFmtId="49" fontId="4" fillId="0" borderId="1" xfId="3" applyNumberFormat="1" applyFont="1" applyBorder="1" applyAlignment="1">
      <alignment horizontal="center"/>
    </xf>
    <xf numFmtId="0" fontId="4" fillId="0" borderId="1" xfId="3" applyFont="1" applyBorder="1" applyAlignment="1">
      <alignment horizontal="center" wrapText="1"/>
    </xf>
    <xf numFmtId="3" fontId="4" fillId="0" borderId="1" xfId="3" applyNumberFormat="1" applyFont="1" applyBorder="1" applyAlignment="1">
      <alignment horizontal="center"/>
    </xf>
    <xf numFmtId="4" fontId="4" fillId="0" borderId="1" xfId="3" applyNumberFormat="1" applyFont="1" applyBorder="1" applyAlignment="1">
      <alignment horizontal="center"/>
    </xf>
    <xf numFmtId="164" fontId="4" fillId="0" borderId="1" xfId="3" applyNumberFormat="1" applyFont="1" applyBorder="1" applyAlignment="1">
      <alignment horizontal="center"/>
    </xf>
    <xf numFmtId="3" fontId="3" fillId="0" borderId="1" xfId="3" applyNumberFormat="1" applyFont="1" applyBorder="1" applyAlignment="1">
      <alignment vertical="center" wrapText="1"/>
    </xf>
    <xf numFmtId="3" fontId="3" fillId="0" borderId="1" xfId="3" applyNumberFormat="1" applyFont="1" applyBorder="1" applyAlignment="1">
      <alignment horizontal="center"/>
    </xf>
    <xf numFmtId="4" fontId="3" fillId="0" borderId="1" xfId="3" applyNumberFormat="1" applyFont="1" applyBorder="1" applyAlignment="1">
      <alignment horizontal="center"/>
    </xf>
    <xf numFmtId="164" fontId="3" fillId="0" borderId="1" xfId="3" applyNumberFormat="1" applyFont="1" applyBorder="1" applyAlignment="1">
      <alignment horizontal="center"/>
    </xf>
    <xf numFmtId="49" fontId="30" fillId="3" borderId="1" xfId="3" applyNumberFormat="1" applyFont="1" applyFill="1" applyBorder="1" applyAlignment="1">
      <alignment horizontal="center" vertical="center"/>
    </xf>
    <xf numFmtId="3" fontId="30" fillId="0" borderId="1" xfId="3" applyNumberFormat="1" applyFont="1" applyBorder="1" applyAlignment="1">
      <alignment vertical="center" wrapText="1"/>
    </xf>
    <xf numFmtId="3" fontId="30" fillId="0" borderId="1" xfId="3" applyNumberFormat="1" applyFont="1" applyBorder="1" applyAlignment="1">
      <alignment horizontal="center"/>
    </xf>
    <xf numFmtId="4" fontId="30" fillId="0" borderId="1" xfId="3" applyNumberFormat="1" applyFont="1" applyBorder="1" applyAlignment="1">
      <alignment horizontal="center"/>
    </xf>
    <xf numFmtId="164" fontId="30" fillId="0" borderId="1" xfId="3" applyNumberFormat="1" applyFont="1" applyBorder="1" applyAlignment="1">
      <alignment horizontal="center"/>
    </xf>
    <xf numFmtId="1" fontId="3" fillId="0" borderId="1" xfId="3" applyNumberFormat="1" applyFont="1" applyBorder="1" applyAlignment="1"/>
    <xf numFmtId="3" fontId="4" fillId="0" borderId="1" xfId="3" applyNumberFormat="1" applyFont="1" applyBorder="1" applyAlignment="1">
      <alignment wrapText="1"/>
    </xf>
    <xf numFmtId="165" fontId="4" fillId="0" borderId="1" xfId="3" applyNumberFormat="1" applyFont="1" applyBorder="1" applyAlignment="1">
      <alignment horizontal="center"/>
    </xf>
    <xf numFmtId="4" fontId="20" fillId="0" borderId="0" xfId="3" applyNumberFormat="1" applyFont="1"/>
    <xf numFmtId="0" fontId="4" fillId="0" borderId="0" xfId="3" applyFont="1"/>
    <xf numFmtId="0" fontId="18" fillId="0" borderId="0" xfId="3" applyAlignment="1">
      <alignment vertical="center"/>
    </xf>
    <xf numFmtId="0" fontId="27" fillId="0" borderId="0" xfId="3" applyFont="1" applyAlignment="1">
      <alignment vertical="center"/>
    </xf>
    <xf numFmtId="0" fontId="18" fillId="0" borderId="0" xfId="3" applyFont="1" applyAlignment="1">
      <alignment vertical="center"/>
    </xf>
    <xf numFmtId="1" fontId="18" fillId="0" borderId="0" xfId="3" applyNumberFormat="1" applyFont="1" applyAlignment="1">
      <alignment horizontal="left" vertical="center"/>
    </xf>
    <xf numFmtId="0" fontId="18" fillId="0" borderId="0" xfId="3"/>
    <xf numFmtId="0" fontId="18" fillId="0" borderId="0" xfId="3" applyFill="1" applyAlignment="1">
      <alignment vertical="center"/>
    </xf>
    <xf numFmtId="0" fontId="31" fillId="0" borderId="0" xfId="3" applyFont="1" applyAlignment="1">
      <alignment vertical="center"/>
    </xf>
    <xf numFmtId="1" fontId="27" fillId="0" borderId="0" xfId="3" applyNumberFormat="1" applyFont="1" applyAlignment="1">
      <alignment vertical="center"/>
    </xf>
    <xf numFmtId="2" fontId="24" fillId="0" borderId="0" xfId="3" applyNumberFormat="1" applyFont="1"/>
    <xf numFmtId="0" fontId="32" fillId="0" borderId="0" xfId="3" applyFont="1"/>
    <xf numFmtId="2" fontId="23" fillId="0" borderId="0" xfId="3" applyNumberFormat="1" applyFont="1"/>
    <xf numFmtId="4" fontId="23" fillId="0" borderId="0" xfId="3" applyNumberFormat="1" applyFont="1"/>
    <xf numFmtId="0" fontId="33" fillId="0" borderId="0" xfId="3" applyFont="1"/>
    <xf numFmtId="0" fontId="19" fillId="0" borderId="0" xfId="3" applyFont="1" applyFill="1" applyAlignment="1">
      <alignment vertical="center"/>
    </xf>
    <xf numFmtId="0" fontId="27" fillId="0" borderId="0" xfId="3" applyFont="1" applyAlignment="1">
      <alignment horizontal="center" vertical="center"/>
    </xf>
    <xf numFmtId="0" fontId="31" fillId="0" borderId="0" xfId="3" applyFont="1" applyAlignment="1">
      <alignment horizontal="center" vertical="center"/>
    </xf>
    <xf numFmtId="0" fontId="18" fillId="0" borderId="0" xfId="3" applyFont="1"/>
    <xf numFmtId="0" fontId="21" fillId="0" borderId="1" xfId="3" applyFont="1" applyFill="1" applyBorder="1" applyAlignment="1">
      <alignment horizontal="center" vertical="center"/>
    </xf>
    <xf numFmtId="0" fontId="19" fillId="0" borderId="1" xfId="3" applyFont="1" applyFill="1" applyBorder="1" applyAlignment="1">
      <alignment vertical="center"/>
    </xf>
    <xf numFmtId="16" fontId="12" fillId="0" borderId="1" xfId="3" applyNumberFormat="1" applyFont="1" applyFill="1" applyBorder="1" applyAlignment="1">
      <alignment horizontal="center" vertical="center"/>
    </xf>
    <xf numFmtId="0" fontId="19" fillId="3" borderId="0" xfId="3" applyFont="1" applyFill="1"/>
    <xf numFmtId="0" fontId="3" fillId="0" borderId="1" xfId="3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3" fillId="0" borderId="1" xfId="3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4" fillId="0" borderId="1" xfId="3" applyNumberFormat="1" applyFont="1" applyBorder="1" applyAlignment="1">
      <alignment horizontal="center" vertical="center"/>
    </xf>
    <xf numFmtId="0" fontId="3" fillId="0" borderId="5" xfId="4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justify" wrapText="1"/>
    </xf>
    <xf numFmtId="0" fontId="37" fillId="0" borderId="1" xfId="3" applyFont="1" applyFill="1" applyBorder="1" applyAlignment="1">
      <alignment horizontal="center" vertical="center"/>
    </xf>
    <xf numFmtId="0" fontId="37" fillId="0" borderId="1" xfId="3" applyFont="1" applyBorder="1" applyAlignment="1">
      <alignment horizontal="center" vertical="center"/>
    </xf>
    <xf numFmtId="1" fontId="37" fillId="0" borderId="1" xfId="3" applyNumberFormat="1" applyFont="1" applyFill="1" applyBorder="1" applyAlignment="1">
      <alignment horizontal="center" vertical="center"/>
    </xf>
    <xf numFmtId="0" fontId="3" fillId="0" borderId="1" xfId="7" applyFont="1" applyBorder="1" applyAlignment="1">
      <alignment horizontal="justify" vertical="top" wrapText="1"/>
    </xf>
    <xf numFmtId="1" fontId="3" fillId="0" borderId="1" xfId="0" applyNumberFormat="1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4" applyNumberFormat="1" applyFont="1" applyBorder="1" applyAlignment="1">
      <alignment horizontal="right" vertical="center" wrapText="1"/>
    </xf>
    <xf numFmtId="3" fontId="4" fillId="0" borderId="1" xfId="3" applyNumberFormat="1" applyFont="1" applyBorder="1" applyAlignment="1">
      <alignment vertical="center"/>
    </xf>
    <xf numFmtId="164" fontId="4" fillId="0" borderId="1" xfId="3" applyNumberFormat="1" applyFont="1" applyBorder="1" applyAlignment="1">
      <alignment vertical="center"/>
    </xf>
    <xf numFmtId="3" fontId="3" fillId="0" borderId="1" xfId="3" applyNumberFormat="1" applyFont="1" applyBorder="1" applyAlignment="1">
      <alignment vertical="center"/>
    </xf>
    <xf numFmtId="3" fontId="3" fillId="0" borderId="1" xfId="3" applyNumberFormat="1" applyFont="1" applyFill="1" applyBorder="1" applyAlignment="1">
      <alignment horizontal="right" vertical="center"/>
    </xf>
    <xf numFmtId="3" fontId="4" fillId="0" borderId="1" xfId="3" applyNumberFormat="1" applyFont="1" applyBorder="1" applyAlignment="1">
      <alignment horizontal="right" vertical="center"/>
    </xf>
    <xf numFmtId="49" fontId="3" fillId="0" borderId="6" xfId="4" applyNumberFormat="1" applyFont="1" applyBorder="1" applyAlignment="1">
      <alignment horizontal="center" vertical="center" wrapText="1"/>
    </xf>
    <xf numFmtId="49" fontId="36" fillId="0" borderId="6" xfId="0" applyNumberFormat="1" applyFont="1" applyFill="1" applyBorder="1" applyAlignment="1">
      <alignment horizontal="center" vertical="center" wrapText="1"/>
    </xf>
    <xf numFmtId="49" fontId="3" fillId="0" borderId="7" xfId="4" applyNumberFormat="1" applyFont="1" applyFill="1" applyBorder="1" applyAlignment="1" applyProtection="1">
      <alignment horizontal="center" vertical="center" wrapText="1"/>
    </xf>
    <xf numFmtId="49" fontId="3" fillId="4" borderId="6" xfId="5" applyNumberFormat="1" applyFont="1" applyFill="1" applyBorder="1" applyAlignment="1">
      <alignment horizontal="center" vertical="center" wrapText="1"/>
    </xf>
    <xf numFmtId="49" fontId="3" fillId="0" borderId="7" xfId="4" applyNumberFormat="1" applyFont="1" applyBorder="1" applyAlignment="1">
      <alignment horizontal="center" vertical="center" wrapText="1"/>
    </xf>
    <xf numFmtId="49" fontId="3" fillId="0" borderId="6" xfId="7" applyNumberFormat="1" applyFont="1" applyBorder="1" applyAlignment="1">
      <alignment horizontal="center" vertical="top" wrapText="1"/>
    </xf>
    <xf numFmtId="0" fontId="19" fillId="0" borderId="6" xfId="3" applyFont="1" applyFill="1" applyBorder="1" applyAlignment="1">
      <alignment horizontal="center" vertical="center"/>
    </xf>
    <xf numFmtId="3" fontId="36" fillId="0" borderId="1" xfId="6" applyNumberFormat="1" applyFont="1" applyBorder="1" applyAlignment="1">
      <alignment horizontal="right" vertical="center"/>
    </xf>
    <xf numFmtId="39" fontId="39" fillId="5" borderId="10" xfId="0" applyNumberFormat="1" applyFont="1" applyFill="1" applyBorder="1" applyAlignment="1">
      <alignment horizontal="right" vertical="center" wrapText="1"/>
    </xf>
    <xf numFmtId="166" fontId="19" fillId="0" borderId="0" xfId="3" applyNumberFormat="1" applyFont="1"/>
    <xf numFmtId="0" fontId="25" fillId="0" borderId="13" xfId="3" applyFont="1" applyFill="1" applyBorder="1" applyAlignment="1">
      <alignment vertical="center"/>
    </xf>
    <xf numFmtId="3" fontId="4" fillId="0" borderId="14" xfId="3" applyNumberFormat="1" applyFont="1" applyBorder="1" applyAlignment="1">
      <alignment vertical="center"/>
    </xf>
    <xf numFmtId="164" fontId="4" fillId="0" borderId="4" xfId="3" applyNumberFormat="1" applyFont="1" applyBorder="1" applyAlignment="1">
      <alignment vertical="center"/>
    </xf>
    <xf numFmtId="0" fontId="3" fillId="0" borderId="1" xfId="4" applyFont="1" applyBorder="1" applyAlignment="1">
      <alignment horizontal="left" vertical="center" wrapText="1"/>
    </xf>
    <xf numFmtId="49" fontId="36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center" wrapText="1"/>
    </xf>
    <xf numFmtId="0" fontId="3" fillId="0" borderId="15" xfId="4" applyFont="1" applyBorder="1" applyAlignment="1">
      <alignment horizontal="left" vertical="center" wrapText="1"/>
    </xf>
    <xf numFmtId="49" fontId="3" fillId="0" borderId="16" xfId="4" applyNumberFormat="1" applyFont="1" applyBorder="1" applyAlignment="1">
      <alignment horizontal="center" vertical="center" wrapText="1"/>
    </xf>
    <xf numFmtId="3" fontId="3" fillId="0" borderId="4" xfId="4" applyNumberFormat="1" applyFont="1" applyBorder="1" applyAlignment="1">
      <alignment horizontal="right" vertical="center" wrapText="1"/>
    </xf>
    <xf numFmtId="0" fontId="4" fillId="0" borderId="1" xfId="4" applyFont="1" applyBorder="1" applyAlignment="1">
      <alignment horizontal="center" vertical="center" wrapText="1"/>
    </xf>
    <xf numFmtId="49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16" fontId="12" fillId="0" borderId="1" xfId="3" applyNumberFormat="1" applyFont="1" applyFill="1" applyBorder="1" applyAlignment="1">
      <alignment horizontal="center" vertical="top"/>
    </xf>
    <xf numFmtId="0" fontId="3" fillId="0" borderId="1" xfId="8" applyFont="1" applyBorder="1" applyAlignment="1">
      <alignment horizontal="center" vertical="center"/>
    </xf>
    <xf numFmtId="3" fontId="19" fillId="0" borderId="0" xfId="3" applyNumberFormat="1" applyFont="1"/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/>
    <xf numFmtId="165" fontId="4" fillId="0" borderId="1" xfId="3" applyNumberFormat="1" applyFont="1" applyBorder="1" applyAlignment="1">
      <alignment horizontal="center" vertical="center"/>
    </xf>
    <xf numFmtId="165" fontId="4" fillId="6" borderId="1" xfId="3" applyNumberFormat="1" applyFont="1" applyFill="1" applyBorder="1" applyAlignment="1">
      <alignment horizontal="center" vertical="center"/>
    </xf>
    <xf numFmtId="165" fontId="3" fillId="0" borderId="1" xfId="3" applyNumberFormat="1" applyFont="1" applyBorder="1" applyAlignment="1">
      <alignment horizontal="center" vertical="center"/>
    </xf>
    <xf numFmtId="165" fontId="40" fillId="0" borderId="1" xfId="3" applyNumberFormat="1" applyFont="1" applyBorder="1" applyAlignment="1">
      <alignment horizontal="center" vertical="center"/>
    </xf>
    <xf numFmtId="165" fontId="17" fillId="0" borderId="1" xfId="3" applyNumberFormat="1" applyFont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165" fontId="17" fillId="6" borderId="1" xfId="3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4" fillId="0" borderId="1" xfId="3" applyNumberFormat="1" applyFont="1" applyFill="1" applyBorder="1" applyAlignment="1">
      <alignment horizontal="center" vertical="center"/>
    </xf>
    <xf numFmtId="3" fontId="3" fillId="0" borderId="1" xfId="8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top" wrapText="1"/>
    </xf>
    <xf numFmtId="0" fontId="3" fillId="0" borderId="1" xfId="9" applyFont="1" applyBorder="1" applyAlignment="1">
      <alignment horizontal="justify" vertical="center" wrapText="1"/>
    </xf>
    <xf numFmtId="0" fontId="41" fillId="0" borderId="0" xfId="0" applyFont="1" applyAlignment="1">
      <alignment horizontal="justify" vertical="top" wrapText="1"/>
    </xf>
    <xf numFmtId="0" fontId="3" fillId="0" borderId="1" xfId="0" applyFont="1" applyBorder="1" applyAlignment="1">
      <alignment vertical="top" wrapText="1"/>
    </xf>
    <xf numFmtId="0" fontId="42" fillId="0" borderId="1" xfId="0" applyFont="1" applyBorder="1" applyAlignment="1">
      <alignment horizontal="justify" vertical="top" wrapText="1"/>
    </xf>
    <xf numFmtId="3" fontId="31" fillId="0" borderId="0" xfId="3" applyNumberFormat="1" applyFont="1" applyAlignment="1">
      <alignment vertical="center"/>
    </xf>
    <xf numFmtId="49" fontId="3" fillId="0" borderId="1" xfId="10" applyNumberFormat="1" applyFont="1" applyBorder="1" applyAlignment="1">
      <alignment horizontal="center" vertical="center" wrapText="1"/>
    </xf>
    <xf numFmtId="3" fontId="0" fillId="0" borderId="0" xfId="0" applyNumberFormat="1"/>
    <xf numFmtId="165" fontId="43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center"/>
    </xf>
    <xf numFmtId="165" fontId="4" fillId="0" borderId="1" xfId="2" applyNumberFormat="1" applyFont="1" applyBorder="1" applyAlignment="1" applyProtection="1">
      <alignment horizontal="center" vertical="center" wrapText="1"/>
    </xf>
    <xf numFmtId="165" fontId="17" fillId="0" borderId="1" xfId="0" applyNumberFormat="1" applyFont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44" fillId="5" borderId="10" xfId="0" applyFont="1" applyFill="1" applyBorder="1" applyAlignment="1">
      <alignment horizontal="left" vertical="center" wrapText="1"/>
    </xf>
    <xf numFmtId="0" fontId="45" fillId="5" borderId="1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top" wrapText="1"/>
    </xf>
    <xf numFmtId="0" fontId="26" fillId="0" borderId="1" xfId="3" applyFont="1" applyBorder="1" applyAlignment="1">
      <alignment horizontal="center" vertical="top" wrapText="1"/>
    </xf>
    <xf numFmtId="0" fontId="3" fillId="0" borderId="1" xfId="3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9" fillId="0" borderId="0" xfId="3" applyFont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41" fillId="5" borderId="10" xfId="0" applyFont="1" applyFill="1" applyBorder="1" applyAlignment="1">
      <alignment horizontal="justify" vertical="top" wrapText="1"/>
    </xf>
    <xf numFmtId="2" fontId="1" fillId="0" borderId="1" xfId="0" applyNumberFormat="1" applyFont="1" applyBorder="1" applyAlignment="1">
      <alignment horizontal="justify" vertical="top" wrapText="1"/>
    </xf>
    <xf numFmtId="0" fontId="19" fillId="0" borderId="0" xfId="3" applyFont="1" applyAlignment="1">
      <alignment horizontal="justify" vertical="top"/>
    </xf>
    <xf numFmtId="3" fontId="12" fillId="0" borderId="1" xfId="3" applyNumberFormat="1" applyFont="1" applyBorder="1" applyAlignment="1">
      <alignment horizontal="justify" vertical="top"/>
    </xf>
    <xf numFmtId="3" fontId="19" fillId="0" borderId="0" xfId="3" applyNumberFormat="1" applyFont="1" applyAlignment="1">
      <alignment horizontal="justify" vertical="top"/>
    </xf>
    <xf numFmtId="0" fontId="3" fillId="0" borderId="1" xfId="8" applyFont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0" fontId="3" fillId="0" borderId="1" xfId="3" applyFont="1" applyBorder="1" applyAlignment="1">
      <alignment horizontal="justify" vertical="top" wrapText="1"/>
    </xf>
    <xf numFmtId="0" fontId="36" fillId="5" borderId="10" xfId="0" applyFont="1" applyFill="1" applyBorder="1" applyAlignment="1">
      <alignment horizontal="center" vertical="center" wrapText="1"/>
    </xf>
    <xf numFmtId="0" fontId="45" fillId="5" borderId="10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3" fillId="5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/>
    <xf numFmtId="0" fontId="11" fillId="0" borderId="6" xfId="1" applyNumberFormat="1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0" xfId="3" applyFont="1" applyAlignment="1">
      <alignment horizontal="center"/>
    </xf>
    <xf numFmtId="0" fontId="3" fillId="0" borderId="0" xfId="3" applyFont="1" applyAlignment="1">
      <alignment horizontal="right"/>
    </xf>
    <xf numFmtId="0" fontId="20" fillId="0" borderId="0" xfId="3" applyFont="1" applyAlignment="1">
      <alignment horizontal="center"/>
    </xf>
    <xf numFmtId="0" fontId="20" fillId="0" borderId="0" xfId="3" applyFont="1" applyAlignment="1">
      <alignment horizontal="center" vertical="top"/>
    </xf>
    <xf numFmtId="0" fontId="20" fillId="0" borderId="0" xfId="3" applyFont="1" applyAlignment="1">
      <alignment horizontal="justify" vertical="top"/>
    </xf>
    <xf numFmtId="0" fontId="3" fillId="0" borderId="2" xfId="3" applyFont="1" applyBorder="1" applyAlignment="1">
      <alignment horizontal="center" vertical="top" wrapText="1"/>
    </xf>
    <xf numFmtId="0" fontId="3" fillId="0" borderId="3" xfId="3" applyFont="1" applyBorder="1" applyAlignment="1">
      <alignment horizontal="center" vertical="top" wrapText="1"/>
    </xf>
    <xf numFmtId="0" fontId="3" fillId="0" borderId="4" xfId="3" applyFont="1" applyBorder="1" applyAlignment="1">
      <alignment horizontal="center" vertical="top" wrapText="1"/>
    </xf>
    <xf numFmtId="0" fontId="21" fillId="0" borderId="1" xfId="3" applyFont="1" applyBorder="1" applyAlignment="1">
      <alignment horizontal="center" vertical="center"/>
    </xf>
    <xf numFmtId="0" fontId="21" fillId="0" borderId="1" xfId="3" applyFont="1" applyBorder="1" applyAlignment="1">
      <alignment horizontal="center"/>
    </xf>
    <xf numFmtId="0" fontId="11" fillId="0" borderId="1" xfId="3" applyNumberFormat="1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 vertical="top" wrapText="1"/>
    </xf>
    <xf numFmtId="0" fontId="27" fillId="0" borderId="2" xfId="3" applyFont="1" applyBorder="1" applyAlignment="1">
      <alignment horizontal="center" wrapText="1"/>
    </xf>
    <xf numFmtId="0" fontId="27" fillId="0" borderId="4" xfId="3" applyFont="1" applyBorder="1" applyAlignment="1">
      <alignment horizontal="center" wrapText="1"/>
    </xf>
    <xf numFmtId="0" fontId="28" fillId="0" borderId="1" xfId="3" applyFont="1" applyBorder="1" applyAlignment="1">
      <alignment horizontal="center"/>
    </xf>
    <xf numFmtId="0" fontId="27" fillId="0" borderId="2" xfId="2" applyFont="1" applyBorder="1" applyAlignment="1" applyProtection="1">
      <alignment horizontal="center" vertical="center" wrapText="1"/>
    </xf>
    <xf numFmtId="0" fontId="27" fillId="0" borderId="4" xfId="2" applyFont="1" applyBorder="1" applyAlignment="1" applyProtection="1">
      <alignment horizontal="center" vertical="center" wrapText="1"/>
    </xf>
    <xf numFmtId="0" fontId="27" fillId="0" borderId="2" xfId="3" applyFont="1" applyBorder="1" applyAlignment="1">
      <alignment horizontal="center" vertical="center" wrapText="1"/>
    </xf>
    <xf numFmtId="0" fontId="27" fillId="0" borderId="4" xfId="3" applyFont="1" applyBorder="1" applyAlignment="1">
      <alignment horizontal="center" vertical="center" wrapText="1"/>
    </xf>
    <xf numFmtId="49" fontId="4" fillId="0" borderId="0" xfId="3" applyNumberFormat="1" applyFont="1" applyAlignment="1">
      <alignment horizontal="left"/>
    </xf>
    <xf numFmtId="0" fontId="4" fillId="0" borderId="0" xfId="3" applyFont="1" applyAlignment="1">
      <alignment horizontal="center"/>
    </xf>
    <xf numFmtId="0" fontId="20" fillId="0" borderId="0" xfId="3" applyFont="1" applyAlignment="1">
      <alignment horizontal="right"/>
    </xf>
    <xf numFmtId="1" fontId="28" fillId="0" borderId="1" xfId="3" applyNumberFormat="1" applyFont="1" applyBorder="1" applyAlignment="1">
      <alignment horizontal="center" vertical="center" wrapText="1"/>
    </xf>
    <xf numFmtId="0" fontId="20" fillId="0" borderId="11" xfId="3" applyFont="1" applyFill="1" applyBorder="1" applyAlignment="1">
      <alignment horizontal="center"/>
    </xf>
    <xf numFmtId="0" fontId="20" fillId="0" borderId="12" xfId="3" applyFont="1" applyFill="1" applyBorder="1" applyAlignment="1">
      <alignment horizontal="center"/>
    </xf>
    <xf numFmtId="0" fontId="20" fillId="0" borderId="0" xfId="3" applyFont="1" applyFill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0" fontId="28" fillId="0" borderId="1" xfId="3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20" fillId="0" borderId="0" xfId="11" applyFont="1" applyAlignment="1">
      <alignment horizontal="left"/>
    </xf>
    <xf numFmtId="0" fontId="19" fillId="0" borderId="0" xfId="4" applyNumberFormat="1" applyFont="1" applyFill="1" applyAlignment="1" applyProtection="1"/>
    <xf numFmtId="0" fontId="20" fillId="0" borderId="0" xfId="11" applyFont="1" applyAlignment="1">
      <alignment horizontal="center"/>
    </xf>
    <xf numFmtId="0" fontId="20" fillId="0" borderId="0" xfId="11" applyFont="1" applyAlignment="1"/>
    <xf numFmtId="0" fontId="4" fillId="0" borderId="0" xfId="3" applyFont="1" applyAlignment="1">
      <alignment horizontal="right"/>
    </xf>
    <xf numFmtId="0" fontId="5" fillId="0" borderId="0" xfId="3" applyFont="1" applyAlignment="1">
      <alignment horizontal="left" vertical="top" wrapText="1"/>
    </xf>
    <xf numFmtId="0" fontId="4" fillId="0" borderId="0" xfId="3" applyFont="1" applyAlignment="1">
      <alignment horizontal="left" vertical="top" wrapText="1"/>
    </xf>
    <xf numFmtId="0" fontId="4" fillId="0" borderId="0" xfId="3" applyFont="1" applyAlignment="1">
      <alignment horizontal="left"/>
    </xf>
    <xf numFmtId="0" fontId="4" fillId="0" borderId="0" xfId="3" applyFont="1" applyAlignment="1"/>
    <xf numFmtId="0" fontId="4" fillId="0" borderId="0" xfId="3" applyFont="1" applyAlignment="1">
      <alignment horizontal="left"/>
    </xf>
    <xf numFmtId="0" fontId="20" fillId="0" borderId="0" xfId="11" applyFont="1" applyAlignment="1">
      <alignment horizontal="right"/>
    </xf>
    <xf numFmtId="0" fontId="20" fillId="0" borderId="17" xfId="4" applyNumberFormat="1" applyFont="1" applyFill="1" applyBorder="1" applyAlignment="1" applyProtection="1">
      <alignment horizontal="center"/>
    </xf>
    <xf numFmtId="0" fontId="4" fillId="0" borderId="0" xfId="3" applyFont="1" applyAlignment="1">
      <alignment horizontal="center" vertical="center"/>
    </xf>
    <xf numFmtId="0" fontId="30" fillId="0" borderId="0" xfId="3" applyFont="1" applyAlignment="1">
      <alignment vertical="top" wrapText="1"/>
    </xf>
    <xf numFmtId="0" fontId="5" fillId="0" borderId="0" xfId="3" applyFont="1" applyAlignment="1">
      <alignment vertical="top" wrapText="1"/>
    </xf>
    <xf numFmtId="0" fontId="21" fillId="0" borderId="1" xfId="3" applyFont="1" applyBorder="1" applyAlignment="1">
      <alignment horizontal="center" vertical="top"/>
    </xf>
    <xf numFmtId="3" fontId="12" fillId="0" borderId="1" xfId="2" applyNumberFormat="1" applyFont="1" applyBorder="1" applyAlignment="1" applyProtection="1">
      <alignment vertical="center" wrapText="1"/>
    </xf>
    <xf numFmtId="0" fontId="12" fillId="0" borderId="2" xfId="2" applyFont="1" applyBorder="1" applyAlignment="1" applyProtection="1">
      <alignment vertical="center" wrapText="1"/>
    </xf>
    <xf numFmtId="0" fontId="12" fillId="0" borderId="1" xfId="2" applyFont="1" applyBorder="1" applyAlignment="1" applyProtection="1">
      <alignment vertical="center" wrapText="1"/>
    </xf>
    <xf numFmtId="165" fontId="12" fillId="0" borderId="1" xfId="2" applyNumberFormat="1" applyFont="1" applyBorder="1" applyAlignment="1" applyProtection="1">
      <alignment vertical="center" wrapText="1"/>
    </xf>
    <xf numFmtId="0" fontId="12" fillId="0" borderId="4" xfId="2" applyFont="1" applyBorder="1" applyAlignment="1" applyProtection="1">
      <alignment vertical="center" wrapText="1"/>
    </xf>
  </cellXfs>
  <cellStyles count="12">
    <cellStyle name="Звичайний_Додаток _ 3 зм_ни 4575" xfId="6"/>
    <cellStyle name="Обычный" xfId="0" builtinId="0"/>
    <cellStyle name="Обычный 2" xfId="3"/>
    <cellStyle name="Обычный 2 2" xfId="8"/>
    <cellStyle name="Обычный 2 3" xfId="7"/>
    <cellStyle name="Обычный 3" xfId="11"/>
    <cellStyle name="Обычный 6" xfId="5"/>
    <cellStyle name="Обычный__tmp_73606750015329." xfId="1"/>
    <cellStyle name="Обычный_ZV1PIV98" xfId="2"/>
    <cellStyle name="Обычный_Додатки 3,5,6 на 2021 рік для ОТГ" xfId="4"/>
    <cellStyle name="Обычный_Додатки 3,5,6 на 2021 рік для ОТГ 2" xfId="10"/>
    <cellStyle name="Обычный_Додаток до рішення л" xfId="9"/>
  </cellStyles>
  <dxfs count="4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Yura%20Prislupskij\&#1052;&#1086;&#1080;%20&#1076;&#1086;&#1082;&#1091;&#1084;&#1077;&#1085;&#1090;&#1099;\&#1058;&#1080;&#1076;&#1077;&#1085;&#1100;\&#1055;&#1088;&#1086;&#1075;&#1088;&#1072;&#1084;&#1080;\&#1052;i&#1078;&#1073;&#1102;&#1076;&#1078;%20&#1090;&#1088;&#1072;&#1085;&#1089;%20&#1089;&#1077;&#1083;&#1072;&#1084;%20&#1085;&#1072;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"/>
      <sheetName val="дох на 04 12"/>
      <sheetName val="вид на 04 12"/>
      <sheetName val="0"/>
      <sheetName val="Дох Ганущ"/>
      <sheetName val="Вид Ганущ"/>
      <sheetName val="Транс Ганущ"/>
      <sheetName val="Доходи (2)"/>
      <sheetName val="Вид Ужг р"/>
      <sheetName val="Транс Ужг р"/>
      <sheetName val="Розрах "/>
      <sheetName val="Пор таб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O5">
            <v>0.92600000000000005</v>
          </cell>
          <cell r="R5">
            <v>1.0640000000000001</v>
          </cell>
        </row>
        <row r="9">
          <cell r="J9">
            <v>0.41299999999999998</v>
          </cell>
        </row>
        <row r="15">
          <cell r="D15">
            <v>0.4</v>
          </cell>
          <cell r="E15">
            <v>0.2</v>
          </cell>
          <cell r="F15">
            <v>0.39999999999999997</v>
          </cell>
          <cell r="J15">
            <v>0.5</v>
          </cell>
          <cell r="K15">
            <v>0.5</v>
          </cell>
          <cell r="Y15">
            <v>0.4</v>
          </cell>
          <cell r="AH15">
            <v>3.5</v>
          </cell>
          <cell r="AL15">
            <v>2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showZeros="0" tabSelected="1" view="pageBreakPreview" zoomScale="60" workbookViewId="0">
      <selection activeCell="C87" sqref="C87:P87"/>
    </sheetView>
  </sheetViews>
  <sheetFormatPr defaultRowHeight="12.75" x14ac:dyDescent="0.2"/>
  <cols>
    <col min="1" max="1" width="0.140625" customWidth="1"/>
    <col min="2" max="2" width="12.28515625" customWidth="1"/>
    <col min="3" max="3" width="59" style="6" customWidth="1"/>
    <col min="4" max="4" width="15.140625" style="6" customWidth="1"/>
    <col min="5" max="5" width="13.7109375" customWidth="1"/>
    <col min="6" max="6" width="16.7109375" customWidth="1"/>
    <col min="7" max="7" width="14.7109375" customWidth="1"/>
    <col min="8" max="8" width="13.85546875" customWidth="1"/>
    <col min="9" max="9" width="14" customWidth="1"/>
    <col min="10" max="10" width="16.85546875" customWidth="1"/>
    <col min="11" max="11" width="14.85546875" customWidth="1"/>
    <col min="12" max="12" width="12.28515625" customWidth="1"/>
    <col min="13" max="14" width="13.85546875" customWidth="1"/>
    <col min="15" max="15" width="17.7109375" customWidth="1"/>
    <col min="16" max="16" width="14.7109375" customWidth="1"/>
    <col min="17" max="17" width="10.7109375" customWidth="1"/>
    <col min="19" max="19" width="13.85546875" customWidth="1"/>
  </cols>
  <sheetData>
    <row r="1" spans="1:17" ht="32.25" customHeight="1" x14ac:dyDescent="0.25">
      <c r="A1" s="1"/>
      <c r="B1" s="1"/>
      <c r="C1" s="4"/>
      <c r="D1" s="4"/>
      <c r="E1" s="1"/>
      <c r="F1" s="1"/>
      <c r="J1" s="1"/>
      <c r="K1" s="1"/>
      <c r="O1" s="197" t="s">
        <v>54</v>
      </c>
      <c r="P1" s="197"/>
    </row>
    <row r="2" spans="1:17" ht="36" customHeight="1" x14ac:dyDescent="0.25">
      <c r="A2" s="2"/>
      <c r="B2" s="2"/>
      <c r="C2" s="5"/>
      <c r="D2" s="5"/>
      <c r="E2" s="2"/>
      <c r="F2" s="2"/>
      <c r="G2" s="198"/>
      <c r="H2" s="198"/>
      <c r="J2" s="2"/>
      <c r="K2" s="2"/>
      <c r="O2" s="238" t="s">
        <v>274</v>
      </c>
      <c r="P2" s="238"/>
    </row>
    <row r="3" spans="1:17" ht="27" customHeight="1" x14ac:dyDescent="0.25">
      <c r="A3" s="2"/>
      <c r="B3" s="2"/>
      <c r="C3" s="5"/>
      <c r="D3" s="5"/>
      <c r="E3" s="2"/>
      <c r="F3" s="2"/>
      <c r="G3" s="11"/>
      <c r="H3" s="11"/>
      <c r="J3" s="2"/>
      <c r="K3" s="2"/>
      <c r="O3" s="239" t="s">
        <v>275</v>
      </c>
      <c r="P3" s="239"/>
    </row>
    <row r="4" spans="1:17" ht="15.75" x14ac:dyDescent="0.25">
      <c r="A4" s="2"/>
      <c r="B4" s="2"/>
      <c r="C4" s="5"/>
      <c r="D4" s="5"/>
      <c r="E4" s="2"/>
      <c r="F4" s="2"/>
      <c r="G4" s="2"/>
      <c r="H4" s="2"/>
      <c r="I4" s="2"/>
      <c r="J4" s="2"/>
      <c r="K4" s="2"/>
    </row>
    <row r="5" spans="1:17" ht="18.75" x14ac:dyDescent="0.3">
      <c r="A5" s="2"/>
      <c r="B5" s="193" t="s">
        <v>263</v>
      </c>
      <c r="C5" s="194"/>
      <c r="D5" s="194"/>
      <c r="E5" s="194"/>
      <c r="F5" s="194"/>
      <c r="G5" s="194"/>
      <c r="H5" s="194"/>
      <c r="I5" s="195"/>
      <c r="J5" s="195"/>
      <c r="K5" s="195"/>
      <c r="L5" s="195"/>
      <c r="M5" s="195"/>
      <c r="N5" s="195"/>
      <c r="O5" s="195"/>
      <c r="P5" s="195"/>
    </row>
    <row r="6" spans="1:17" ht="15.75" x14ac:dyDescent="0.25">
      <c r="A6" s="2"/>
      <c r="B6" s="2"/>
      <c r="C6" s="5"/>
      <c r="D6" s="5"/>
      <c r="E6" s="2"/>
      <c r="F6" s="2"/>
      <c r="G6" s="2"/>
      <c r="H6" s="2"/>
      <c r="I6" s="2"/>
      <c r="J6" s="2"/>
      <c r="K6" s="2"/>
    </row>
    <row r="7" spans="1:17" ht="15.75" x14ac:dyDescent="0.25">
      <c r="A7" s="2"/>
      <c r="B7" s="2"/>
      <c r="C7" s="5"/>
      <c r="D7" s="5"/>
      <c r="E7" s="2"/>
      <c r="F7" s="2"/>
      <c r="G7" s="2"/>
      <c r="H7" s="2"/>
      <c r="I7" s="2"/>
      <c r="J7" s="2"/>
      <c r="K7" s="2"/>
      <c r="M7" s="196"/>
      <c r="N7" s="196"/>
      <c r="O7" s="196"/>
      <c r="Q7" s="21" t="s">
        <v>80</v>
      </c>
    </row>
    <row r="8" spans="1:17" ht="15.75" x14ac:dyDescent="0.25">
      <c r="A8" s="1"/>
      <c r="B8" s="204" t="s">
        <v>52</v>
      </c>
      <c r="C8" s="203" t="s">
        <v>70</v>
      </c>
      <c r="D8" s="201" t="s">
        <v>60</v>
      </c>
      <c r="E8" s="202"/>
      <c r="F8" s="202"/>
      <c r="G8" s="202"/>
      <c r="H8" s="202"/>
      <c r="I8" s="201" t="s">
        <v>69</v>
      </c>
      <c r="J8" s="202"/>
      <c r="K8" s="202"/>
      <c r="L8" s="202"/>
      <c r="M8" s="202"/>
      <c r="N8" s="206" t="s">
        <v>66</v>
      </c>
      <c r="O8" s="207"/>
      <c r="P8" s="207"/>
      <c r="Q8" s="208"/>
    </row>
    <row r="9" spans="1:17" ht="99.75" customHeight="1" x14ac:dyDescent="0.25">
      <c r="A9" s="3"/>
      <c r="B9" s="205"/>
      <c r="C9" s="203"/>
      <c r="D9" s="15" t="s">
        <v>53</v>
      </c>
      <c r="E9" s="16" t="s">
        <v>162</v>
      </c>
      <c r="F9" s="16" t="s">
        <v>257</v>
      </c>
      <c r="G9" s="16" t="s">
        <v>50</v>
      </c>
      <c r="H9" s="16" t="s">
        <v>51</v>
      </c>
      <c r="I9" s="15" t="s">
        <v>53</v>
      </c>
      <c r="J9" s="16" t="s">
        <v>258</v>
      </c>
      <c r="K9" s="16" t="s">
        <v>257</v>
      </c>
      <c r="L9" s="16" t="s">
        <v>50</v>
      </c>
      <c r="M9" s="16" t="s">
        <v>51</v>
      </c>
      <c r="N9" s="15" t="s">
        <v>53</v>
      </c>
      <c r="O9" s="17" t="s">
        <v>210</v>
      </c>
      <c r="P9" s="17" t="s">
        <v>67</v>
      </c>
      <c r="Q9" s="17" t="s">
        <v>68</v>
      </c>
    </row>
    <row r="10" spans="1:17" s="14" customFormat="1" ht="18" customHeight="1" x14ac:dyDescent="0.2">
      <c r="A10" s="13"/>
      <c r="B10" s="174">
        <v>10000000</v>
      </c>
      <c r="C10" s="179" t="s">
        <v>0</v>
      </c>
      <c r="D10" s="12">
        <f>D11</f>
        <v>12883800</v>
      </c>
      <c r="E10" s="12">
        <f>E11</f>
        <v>16061800</v>
      </c>
      <c r="F10" s="12">
        <f>F11</f>
        <v>16212732</v>
      </c>
      <c r="G10" s="12">
        <f>G11</f>
        <v>150932</v>
      </c>
      <c r="H10" s="164">
        <f t="shared" ref="H10:H47" si="0">IF(E10=0,0,F10/E10*100)</f>
        <v>100.93969542641548</v>
      </c>
      <c r="I10" s="12">
        <f>I11</f>
        <v>0</v>
      </c>
      <c r="J10" s="12">
        <f>J11</f>
        <v>0</v>
      </c>
      <c r="K10" s="12">
        <f>K11</f>
        <v>794</v>
      </c>
      <c r="L10" s="12">
        <f>L11</f>
        <v>794</v>
      </c>
      <c r="M10" s="164"/>
      <c r="N10" s="12">
        <f>D10+I10</f>
        <v>12883800</v>
      </c>
      <c r="O10" s="12">
        <f>O11</f>
        <v>16061800</v>
      </c>
      <c r="P10" s="12">
        <f>P11</f>
        <v>16213526</v>
      </c>
      <c r="Q10" s="165">
        <f>P10/O10*100</f>
        <v>100.94463883250944</v>
      </c>
    </row>
    <row r="11" spans="1:17" s="14" customFormat="1" ht="33.75" customHeight="1" x14ac:dyDescent="0.2">
      <c r="A11" s="13"/>
      <c r="B11" s="174">
        <v>11000000</v>
      </c>
      <c r="C11" s="179" t="s">
        <v>1</v>
      </c>
      <c r="D11" s="12">
        <f>D12+D17+D23+D25+D40</f>
        <v>12883800</v>
      </c>
      <c r="E11" s="12">
        <f>E12+E17+E23+E25+E40</f>
        <v>16061800</v>
      </c>
      <c r="F11" s="12">
        <f>F12+F17+F23+F25+F40</f>
        <v>16212732</v>
      </c>
      <c r="G11" s="12">
        <f>G12+G17+G23+G25+G40</f>
        <v>150932</v>
      </c>
      <c r="H11" s="164">
        <f t="shared" si="0"/>
        <v>100.93969542641548</v>
      </c>
      <c r="I11" s="12">
        <f>I12+I17+I23+I25+I40</f>
        <v>0</v>
      </c>
      <c r="J11" s="12">
        <f>J12+J17+J23+J25+J40</f>
        <v>0</v>
      </c>
      <c r="K11" s="12">
        <f>K12+K17+K23+K25+K40</f>
        <v>794</v>
      </c>
      <c r="L11" s="12">
        <f>L12+L17+L23+L25+L40</f>
        <v>794</v>
      </c>
      <c r="M11" s="164"/>
      <c r="N11" s="12">
        <f t="shared" ref="N11:N82" si="1">D11+I11</f>
        <v>12883800</v>
      </c>
      <c r="O11" s="12">
        <f>O12+O17+O23+O25+O40</f>
        <v>16061800</v>
      </c>
      <c r="P11" s="12">
        <f>P12+P17+P23+P25+P40</f>
        <v>16213526</v>
      </c>
      <c r="Q11" s="164">
        <f>P11/O11*100</f>
        <v>100.94463883250944</v>
      </c>
    </row>
    <row r="12" spans="1:17" s="14" customFormat="1" ht="19.5" customHeight="1" x14ac:dyDescent="0.2">
      <c r="A12" s="13"/>
      <c r="B12" s="174">
        <v>11010000</v>
      </c>
      <c r="C12" s="179" t="s">
        <v>2</v>
      </c>
      <c r="D12" s="12">
        <f>D13+D14+D15+D16</f>
        <v>6560800</v>
      </c>
      <c r="E12" s="12">
        <f>E13+E14+E15+E16</f>
        <v>7945600</v>
      </c>
      <c r="F12" s="12">
        <f>F13+F14+F15+F16</f>
        <v>7926208</v>
      </c>
      <c r="G12" s="12">
        <f>G13+G14+G15+G16</f>
        <v>-19392</v>
      </c>
      <c r="H12" s="164">
        <f t="shared" si="0"/>
        <v>99.755940394683847</v>
      </c>
      <c r="I12" s="12">
        <f>I13+I14+I15+I16</f>
        <v>0</v>
      </c>
      <c r="J12" s="12">
        <f>J13+J14+J15+J16</f>
        <v>0</v>
      </c>
      <c r="K12" s="12">
        <f>K13+K14+K15+K16</f>
        <v>0</v>
      </c>
      <c r="L12" s="12">
        <f>L13+L14+L15+L16</f>
        <v>0</v>
      </c>
      <c r="M12" s="164"/>
      <c r="N12" s="12">
        <f t="shared" si="1"/>
        <v>6560800</v>
      </c>
      <c r="O12" s="12">
        <f>O13+O14+O15+O16</f>
        <v>7945600</v>
      </c>
      <c r="P12" s="12">
        <f>P13+P14+P15+P16</f>
        <v>7926208</v>
      </c>
      <c r="Q12" s="164">
        <f t="shared" ref="Q12:Q82" si="2">P12/O12*100</f>
        <v>99.755940394683847</v>
      </c>
    </row>
    <row r="13" spans="1:17" ht="56.25" customHeight="1" x14ac:dyDescent="0.2">
      <c r="A13" s="7"/>
      <c r="B13" s="163">
        <v>11010100</v>
      </c>
      <c r="C13" s="171" t="s">
        <v>3</v>
      </c>
      <c r="D13" s="9">
        <v>5720000</v>
      </c>
      <c r="E13" s="142">
        <v>7104800</v>
      </c>
      <c r="F13" s="142">
        <v>7190285</v>
      </c>
      <c r="G13" s="9">
        <f t="shared" ref="G13:G47" si="3">F13-E13</f>
        <v>85485</v>
      </c>
      <c r="H13" s="168">
        <f t="shared" si="0"/>
        <v>101.20320065307962</v>
      </c>
      <c r="I13" s="9"/>
      <c r="J13" s="9"/>
      <c r="K13" s="9"/>
      <c r="L13" s="9"/>
      <c r="M13" s="168"/>
      <c r="N13" s="12">
        <f t="shared" si="1"/>
        <v>5720000</v>
      </c>
      <c r="O13" s="9">
        <f>E13+J13</f>
        <v>7104800</v>
      </c>
      <c r="P13" s="9">
        <f>F13+K13</f>
        <v>7190285</v>
      </c>
      <c r="Q13" s="164">
        <f t="shared" si="2"/>
        <v>101.20320065307962</v>
      </c>
    </row>
    <row r="14" spans="1:17" ht="82.5" customHeight="1" x14ac:dyDescent="0.2">
      <c r="A14" s="7"/>
      <c r="B14" s="163">
        <v>11010200</v>
      </c>
      <c r="C14" s="171" t="s">
        <v>4</v>
      </c>
      <c r="D14" s="9">
        <v>810500</v>
      </c>
      <c r="E14" s="142">
        <v>810500</v>
      </c>
      <c r="F14" s="142">
        <v>691404</v>
      </c>
      <c r="G14" s="9">
        <f t="shared" si="3"/>
        <v>-119096</v>
      </c>
      <c r="H14" s="168">
        <f t="shared" si="0"/>
        <v>85.305860579888957</v>
      </c>
      <c r="I14" s="9"/>
      <c r="J14" s="9"/>
      <c r="K14" s="9"/>
      <c r="L14" s="9"/>
      <c r="M14" s="168"/>
      <c r="N14" s="12">
        <f t="shared" si="1"/>
        <v>810500</v>
      </c>
      <c r="O14" s="9">
        <f t="shared" ref="O14:O64" si="4">E14+J14</f>
        <v>810500</v>
      </c>
      <c r="P14" s="9">
        <f t="shared" ref="P14:P65" si="5">F14+K14</f>
        <v>691404</v>
      </c>
      <c r="Q14" s="164">
        <f t="shared" si="2"/>
        <v>85.305860579888957</v>
      </c>
    </row>
    <row r="15" spans="1:17" ht="52.5" customHeight="1" x14ac:dyDescent="0.2">
      <c r="A15" s="7"/>
      <c r="B15" s="163">
        <v>11010400</v>
      </c>
      <c r="C15" s="171" t="s">
        <v>5</v>
      </c>
      <c r="D15" s="9">
        <v>14800</v>
      </c>
      <c r="E15" s="142">
        <v>14800</v>
      </c>
      <c r="F15" s="142">
        <v>20523</v>
      </c>
      <c r="G15" s="9">
        <f t="shared" si="3"/>
        <v>5723</v>
      </c>
      <c r="H15" s="168">
        <f t="shared" si="0"/>
        <v>138.66891891891893</v>
      </c>
      <c r="I15" s="9"/>
      <c r="J15" s="9"/>
      <c r="K15" s="9"/>
      <c r="L15" s="9"/>
      <c r="M15" s="168"/>
      <c r="N15" s="12">
        <f t="shared" si="1"/>
        <v>14800</v>
      </c>
      <c r="O15" s="9">
        <f t="shared" si="4"/>
        <v>14800</v>
      </c>
      <c r="P15" s="9">
        <f t="shared" si="5"/>
        <v>20523</v>
      </c>
      <c r="Q15" s="164">
        <f t="shared" si="2"/>
        <v>138.66891891891893</v>
      </c>
    </row>
    <row r="16" spans="1:17" ht="52.5" customHeight="1" x14ac:dyDescent="0.2">
      <c r="A16" s="7"/>
      <c r="B16" s="163">
        <v>11010500</v>
      </c>
      <c r="C16" s="171" t="s">
        <v>6</v>
      </c>
      <c r="D16" s="9">
        <v>15500</v>
      </c>
      <c r="E16" s="142">
        <v>15500</v>
      </c>
      <c r="F16" s="142">
        <v>23996</v>
      </c>
      <c r="G16" s="9">
        <f t="shared" si="3"/>
        <v>8496</v>
      </c>
      <c r="H16" s="168">
        <f t="shared" si="0"/>
        <v>154.81290322580645</v>
      </c>
      <c r="I16" s="9"/>
      <c r="J16" s="9"/>
      <c r="K16" s="9"/>
      <c r="L16" s="9"/>
      <c r="M16" s="168"/>
      <c r="N16" s="12">
        <f t="shared" si="1"/>
        <v>15500</v>
      </c>
      <c r="O16" s="9">
        <f t="shared" si="4"/>
        <v>15500</v>
      </c>
      <c r="P16" s="9">
        <f t="shared" si="5"/>
        <v>23996</v>
      </c>
      <c r="Q16" s="164">
        <f t="shared" si="2"/>
        <v>154.81290322580645</v>
      </c>
    </row>
    <row r="17" spans="1:17" s="14" customFormat="1" ht="37.5" customHeight="1" x14ac:dyDescent="0.2">
      <c r="A17" s="13"/>
      <c r="B17" s="174">
        <v>13000000</v>
      </c>
      <c r="C17" s="179" t="s">
        <v>7</v>
      </c>
      <c r="D17" s="12">
        <f>D18+D20</f>
        <v>35000</v>
      </c>
      <c r="E17" s="12">
        <f>E18+E20</f>
        <v>35000</v>
      </c>
      <c r="F17" s="12">
        <f>F18+F20</f>
        <v>18249</v>
      </c>
      <c r="G17" s="12">
        <f t="shared" si="3"/>
        <v>-16751</v>
      </c>
      <c r="H17" s="164">
        <f t="shared" si="0"/>
        <v>52.14</v>
      </c>
      <c r="I17" s="12"/>
      <c r="J17" s="12"/>
      <c r="K17" s="12"/>
      <c r="L17" s="12"/>
      <c r="M17" s="164"/>
      <c r="N17" s="12">
        <f t="shared" si="1"/>
        <v>35000</v>
      </c>
      <c r="O17" s="9">
        <f t="shared" si="4"/>
        <v>35000</v>
      </c>
      <c r="P17" s="9">
        <f t="shared" si="5"/>
        <v>18249</v>
      </c>
      <c r="Q17" s="164">
        <f t="shared" si="2"/>
        <v>52.14</v>
      </c>
    </row>
    <row r="18" spans="1:17" ht="36.75" customHeight="1" x14ac:dyDescent="0.2">
      <c r="A18" s="7"/>
      <c r="B18" s="174">
        <v>13010000</v>
      </c>
      <c r="C18" s="179" t="s">
        <v>8</v>
      </c>
      <c r="D18" s="12">
        <f>D19</f>
        <v>35000</v>
      </c>
      <c r="E18" s="12">
        <f>E19</f>
        <v>35000</v>
      </c>
      <c r="F18" s="12">
        <f>F19</f>
        <v>17970</v>
      </c>
      <c r="G18" s="12">
        <f t="shared" si="3"/>
        <v>-17030</v>
      </c>
      <c r="H18" s="164">
        <f t="shared" si="0"/>
        <v>51.342857142857149</v>
      </c>
      <c r="I18" s="12"/>
      <c r="J18" s="12"/>
      <c r="K18" s="12"/>
      <c r="L18" s="12"/>
      <c r="M18" s="164"/>
      <c r="N18" s="12">
        <f t="shared" si="1"/>
        <v>35000</v>
      </c>
      <c r="O18" s="9">
        <f t="shared" si="4"/>
        <v>35000</v>
      </c>
      <c r="P18" s="9">
        <f t="shared" si="5"/>
        <v>17970</v>
      </c>
      <c r="Q18" s="164">
        <f t="shared" si="2"/>
        <v>51.342857142857149</v>
      </c>
    </row>
    <row r="19" spans="1:17" ht="78.75" x14ac:dyDescent="0.2">
      <c r="A19" s="7"/>
      <c r="B19" s="163">
        <v>13010200</v>
      </c>
      <c r="C19" s="171" t="s">
        <v>9</v>
      </c>
      <c r="D19" s="9">
        <v>35000</v>
      </c>
      <c r="E19" s="9">
        <v>35000</v>
      </c>
      <c r="F19" s="9">
        <v>17970</v>
      </c>
      <c r="G19" s="9">
        <f t="shared" si="3"/>
        <v>-17030</v>
      </c>
      <c r="H19" s="168">
        <f t="shared" si="0"/>
        <v>51.342857142857149</v>
      </c>
      <c r="I19" s="9"/>
      <c r="J19" s="9"/>
      <c r="K19" s="9"/>
      <c r="L19" s="9"/>
      <c r="M19" s="168"/>
      <c r="N19" s="12">
        <f t="shared" si="1"/>
        <v>35000</v>
      </c>
      <c r="O19" s="9">
        <f t="shared" si="4"/>
        <v>35000</v>
      </c>
      <c r="P19" s="9">
        <f t="shared" si="5"/>
        <v>17970</v>
      </c>
      <c r="Q19" s="164">
        <f t="shared" si="2"/>
        <v>51.342857142857149</v>
      </c>
    </row>
    <row r="20" spans="1:17" ht="37.5" customHeight="1" x14ac:dyDescent="0.2">
      <c r="A20" s="7"/>
      <c r="B20" s="163">
        <v>13030000</v>
      </c>
      <c r="C20" s="171" t="s">
        <v>10</v>
      </c>
      <c r="D20" s="9">
        <f>D21</f>
        <v>0</v>
      </c>
      <c r="E20" s="9">
        <f>E21</f>
        <v>0</v>
      </c>
      <c r="F20" s="12">
        <f>F21+F22</f>
        <v>279</v>
      </c>
      <c r="G20" s="12">
        <f t="shared" si="3"/>
        <v>279</v>
      </c>
      <c r="H20" s="168">
        <f t="shared" si="0"/>
        <v>0</v>
      </c>
      <c r="I20" s="9"/>
      <c r="J20" s="9"/>
      <c r="K20" s="9"/>
      <c r="L20" s="9"/>
      <c r="M20" s="168"/>
      <c r="N20" s="12">
        <f t="shared" si="1"/>
        <v>0</v>
      </c>
      <c r="O20" s="9">
        <f t="shared" si="4"/>
        <v>0</v>
      </c>
      <c r="P20" s="12">
        <f t="shared" si="5"/>
        <v>279</v>
      </c>
      <c r="Q20" s="164" t="e">
        <f t="shared" si="2"/>
        <v>#DIV/0!</v>
      </c>
    </row>
    <row r="21" spans="1:17" ht="47.25" x14ac:dyDescent="0.2">
      <c r="A21" s="7"/>
      <c r="B21" s="163">
        <v>13030100</v>
      </c>
      <c r="C21" s="171" t="s">
        <v>11</v>
      </c>
      <c r="D21" s="9">
        <v>0</v>
      </c>
      <c r="E21" s="9">
        <v>0</v>
      </c>
      <c r="F21" s="9">
        <v>710</v>
      </c>
      <c r="G21" s="9">
        <f>F21-E21</f>
        <v>710</v>
      </c>
      <c r="H21" s="168">
        <f t="shared" si="0"/>
        <v>0</v>
      </c>
      <c r="I21" s="9"/>
      <c r="J21" s="9"/>
      <c r="K21" s="9"/>
      <c r="L21" s="9"/>
      <c r="M21" s="168"/>
      <c r="N21" s="12">
        <f t="shared" si="1"/>
        <v>0</v>
      </c>
      <c r="O21" s="9">
        <f t="shared" si="4"/>
        <v>0</v>
      </c>
      <c r="P21" s="9">
        <f t="shared" si="5"/>
        <v>710</v>
      </c>
      <c r="Q21" s="164" t="e">
        <f t="shared" si="2"/>
        <v>#DIV/0!</v>
      </c>
    </row>
    <row r="22" spans="1:17" ht="31.5" x14ac:dyDescent="0.2">
      <c r="A22" s="7"/>
      <c r="B22" s="175">
        <v>13030800</v>
      </c>
      <c r="C22" s="171" t="s">
        <v>218</v>
      </c>
      <c r="D22" s="9"/>
      <c r="E22" s="9"/>
      <c r="F22" s="9">
        <v>-431</v>
      </c>
      <c r="G22" s="9">
        <v>-431</v>
      </c>
      <c r="H22" s="168"/>
      <c r="I22" s="9"/>
      <c r="J22" s="9"/>
      <c r="K22" s="9"/>
      <c r="L22" s="9"/>
      <c r="M22" s="168"/>
      <c r="N22" s="12"/>
      <c r="O22" s="9"/>
      <c r="P22" s="9">
        <f t="shared" si="5"/>
        <v>-431</v>
      </c>
      <c r="Q22" s="164" t="e">
        <f t="shared" si="2"/>
        <v>#DIV/0!</v>
      </c>
    </row>
    <row r="23" spans="1:17" ht="21.75" customHeight="1" x14ac:dyDescent="0.2">
      <c r="A23" s="7"/>
      <c r="B23" s="174">
        <v>14000000</v>
      </c>
      <c r="C23" s="179" t="s">
        <v>12</v>
      </c>
      <c r="D23" s="12">
        <f>D24</f>
        <v>145000</v>
      </c>
      <c r="E23" s="12">
        <f>E24</f>
        <v>185000</v>
      </c>
      <c r="F23" s="12">
        <f>F24</f>
        <v>210011</v>
      </c>
      <c r="G23" s="12">
        <f t="shared" si="3"/>
        <v>25011</v>
      </c>
      <c r="H23" s="164">
        <f t="shared" si="0"/>
        <v>113.51945945945945</v>
      </c>
      <c r="I23" s="12"/>
      <c r="J23" s="12"/>
      <c r="K23" s="12"/>
      <c r="L23" s="12"/>
      <c r="M23" s="164"/>
      <c r="N23" s="12">
        <f t="shared" si="1"/>
        <v>145000</v>
      </c>
      <c r="O23" s="9">
        <f t="shared" si="4"/>
        <v>185000</v>
      </c>
      <c r="P23" s="9">
        <f t="shared" si="5"/>
        <v>210011</v>
      </c>
      <c r="Q23" s="164">
        <f t="shared" si="2"/>
        <v>113.51945945945945</v>
      </c>
    </row>
    <row r="24" spans="1:17" ht="51" customHeight="1" x14ac:dyDescent="0.2">
      <c r="A24" s="7"/>
      <c r="B24" s="163">
        <v>14040000</v>
      </c>
      <c r="C24" s="171" t="s">
        <v>13</v>
      </c>
      <c r="D24" s="9">
        <v>145000</v>
      </c>
      <c r="E24" s="9">
        <v>185000</v>
      </c>
      <c r="F24" s="9">
        <v>210011</v>
      </c>
      <c r="G24" s="9">
        <f t="shared" si="3"/>
        <v>25011</v>
      </c>
      <c r="H24" s="168">
        <f t="shared" si="0"/>
        <v>113.51945945945945</v>
      </c>
      <c r="I24" s="9"/>
      <c r="J24" s="9"/>
      <c r="K24" s="9"/>
      <c r="L24" s="9"/>
      <c r="M24" s="168"/>
      <c r="N24" s="12">
        <f t="shared" si="1"/>
        <v>145000</v>
      </c>
      <c r="O24" s="9">
        <f t="shared" si="4"/>
        <v>185000</v>
      </c>
      <c r="P24" s="9">
        <f t="shared" si="5"/>
        <v>210011</v>
      </c>
      <c r="Q24" s="164">
        <f t="shared" si="2"/>
        <v>113.51945945945945</v>
      </c>
    </row>
    <row r="25" spans="1:17" s="14" customFormat="1" ht="51" customHeight="1" x14ac:dyDescent="0.2">
      <c r="A25" s="13"/>
      <c r="B25" s="174">
        <v>18000000</v>
      </c>
      <c r="C25" s="179" t="s">
        <v>14</v>
      </c>
      <c r="D25" s="12">
        <f>D26+D34+D36</f>
        <v>6143000</v>
      </c>
      <c r="E25" s="12">
        <f>E26+E34+E36</f>
        <v>7896200</v>
      </c>
      <c r="F25" s="12">
        <f>F26+F34+F36</f>
        <v>8058264</v>
      </c>
      <c r="G25" s="12">
        <f t="shared" si="3"/>
        <v>162064</v>
      </c>
      <c r="H25" s="164">
        <f t="shared" si="0"/>
        <v>102.05243028292091</v>
      </c>
      <c r="I25" s="12"/>
      <c r="J25" s="12"/>
      <c r="K25" s="12"/>
      <c r="L25" s="12"/>
      <c r="M25" s="164"/>
      <c r="N25" s="12">
        <f t="shared" si="1"/>
        <v>6143000</v>
      </c>
      <c r="O25" s="9">
        <f t="shared" si="4"/>
        <v>7896200</v>
      </c>
      <c r="P25" s="9">
        <f t="shared" si="5"/>
        <v>8058264</v>
      </c>
      <c r="Q25" s="164">
        <f t="shared" si="2"/>
        <v>102.05243028292091</v>
      </c>
    </row>
    <row r="26" spans="1:17" ht="21.75" customHeight="1" x14ac:dyDescent="0.2">
      <c r="A26" s="7"/>
      <c r="B26" s="174">
        <v>18010000</v>
      </c>
      <c r="C26" s="179" t="s">
        <v>15</v>
      </c>
      <c r="D26" s="12">
        <f>D27+D28+D29+D30+D31+D32+D33</f>
        <v>5205000</v>
      </c>
      <c r="E26" s="12">
        <f>E27+E28+E29+E30+E31+E32+E33</f>
        <v>6433200</v>
      </c>
      <c r="F26" s="12">
        <f>F27+F28+F29+F30+F31+F32+F33</f>
        <v>6582029</v>
      </c>
      <c r="G26" s="12">
        <f t="shared" si="3"/>
        <v>148829</v>
      </c>
      <c r="H26" s="164">
        <f t="shared" si="0"/>
        <v>102.31345209227133</v>
      </c>
      <c r="I26" s="12"/>
      <c r="J26" s="12"/>
      <c r="K26" s="12"/>
      <c r="L26" s="12"/>
      <c r="M26" s="164"/>
      <c r="N26" s="12">
        <f t="shared" si="1"/>
        <v>5205000</v>
      </c>
      <c r="O26" s="9">
        <f t="shared" si="4"/>
        <v>6433200</v>
      </c>
      <c r="P26" s="9">
        <f t="shared" si="5"/>
        <v>6582029</v>
      </c>
      <c r="Q26" s="164">
        <f t="shared" si="2"/>
        <v>102.31345209227133</v>
      </c>
    </row>
    <row r="27" spans="1:17" ht="53.25" customHeight="1" x14ac:dyDescent="0.2">
      <c r="A27" s="7"/>
      <c r="B27" s="163">
        <v>18010200</v>
      </c>
      <c r="C27" s="171" t="s">
        <v>16</v>
      </c>
      <c r="D27" s="9">
        <v>35000</v>
      </c>
      <c r="E27" s="9">
        <v>35000</v>
      </c>
      <c r="F27" s="9">
        <v>95651</v>
      </c>
      <c r="G27" s="9">
        <f t="shared" si="3"/>
        <v>60651</v>
      </c>
      <c r="H27" s="168">
        <f>IF(E27=0,0,F27/E27*100)</f>
        <v>273.2885714285714</v>
      </c>
      <c r="I27" s="9"/>
      <c r="J27" s="9"/>
      <c r="K27" s="9"/>
      <c r="L27" s="9"/>
      <c r="M27" s="168"/>
      <c r="N27" s="12">
        <f t="shared" si="1"/>
        <v>35000</v>
      </c>
      <c r="O27" s="9">
        <f t="shared" si="4"/>
        <v>35000</v>
      </c>
      <c r="P27" s="9">
        <f t="shared" si="5"/>
        <v>95651</v>
      </c>
      <c r="Q27" s="164">
        <f t="shared" si="2"/>
        <v>273.2885714285714</v>
      </c>
    </row>
    <row r="28" spans="1:17" ht="51" customHeight="1" x14ac:dyDescent="0.2">
      <c r="A28" s="7"/>
      <c r="B28" s="163">
        <v>18010300</v>
      </c>
      <c r="C28" s="171" t="s">
        <v>17</v>
      </c>
      <c r="D28" s="9">
        <v>180000</v>
      </c>
      <c r="E28" s="9">
        <v>180000</v>
      </c>
      <c r="F28" s="9">
        <v>174343</v>
      </c>
      <c r="G28" s="9">
        <f t="shared" si="3"/>
        <v>-5657</v>
      </c>
      <c r="H28" s="168">
        <f t="shared" si="0"/>
        <v>96.857222222222219</v>
      </c>
      <c r="I28" s="9"/>
      <c r="J28" s="9"/>
      <c r="K28" s="9"/>
      <c r="L28" s="9"/>
      <c r="M28" s="168"/>
      <c r="N28" s="12">
        <f t="shared" si="1"/>
        <v>180000</v>
      </c>
      <c r="O28" s="9">
        <f t="shared" si="4"/>
        <v>180000</v>
      </c>
      <c r="P28" s="9">
        <f t="shared" si="5"/>
        <v>174343</v>
      </c>
      <c r="Q28" s="164">
        <f t="shared" si="2"/>
        <v>96.857222222222219</v>
      </c>
    </row>
    <row r="29" spans="1:17" ht="63" x14ac:dyDescent="0.2">
      <c r="A29" s="7"/>
      <c r="B29" s="163">
        <v>18010400</v>
      </c>
      <c r="C29" s="171" t="s">
        <v>18</v>
      </c>
      <c r="D29" s="9">
        <v>285000</v>
      </c>
      <c r="E29" s="9">
        <v>373200</v>
      </c>
      <c r="F29" s="9">
        <v>417952</v>
      </c>
      <c r="G29" s="9">
        <f t="shared" si="3"/>
        <v>44752</v>
      </c>
      <c r="H29" s="168">
        <f t="shared" si="0"/>
        <v>111.99142550911039</v>
      </c>
      <c r="I29" s="9"/>
      <c r="J29" s="9"/>
      <c r="K29" s="9"/>
      <c r="L29" s="9"/>
      <c r="M29" s="168"/>
      <c r="N29" s="12">
        <f t="shared" si="1"/>
        <v>285000</v>
      </c>
      <c r="O29" s="9">
        <f t="shared" si="4"/>
        <v>373200</v>
      </c>
      <c r="P29" s="9">
        <f t="shared" si="5"/>
        <v>417952</v>
      </c>
      <c r="Q29" s="164">
        <f t="shared" si="2"/>
        <v>111.99142550911039</v>
      </c>
    </row>
    <row r="30" spans="1:17" ht="21.75" customHeight="1" x14ac:dyDescent="0.25">
      <c r="A30" s="7"/>
      <c r="B30" s="163">
        <v>18010500</v>
      </c>
      <c r="C30" s="171" t="s">
        <v>19</v>
      </c>
      <c r="D30" s="9">
        <v>4250000</v>
      </c>
      <c r="E30" s="143">
        <v>5390000</v>
      </c>
      <c r="F30" s="143">
        <v>5520312</v>
      </c>
      <c r="G30" s="9">
        <f t="shared" si="3"/>
        <v>130312</v>
      </c>
      <c r="H30" s="168">
        <f t="shared" si="0"/>
        <v>102.41766233766234</v>
      </c>
      <c r="I30" s="9"/>
      <c r="J30" s="9"/>
      <c r="K30" s="9"/>
      <c r="L30" s="9"/>
      <c r="M30" s="168"/>
      <c r="N30" s="12">
        <f t="shared" si="1"/>
        <v>4250000</v>
      </c>
      <c r="O30" s="9">
        <f t="shared" si="4"/>
        <v>5390000</v>
      </c>
      <c r="P30" s="9">
        <f t="shared" si="5"/>
        <v>5520312</v>
      </c>
      <c r="Q30" s="164">
        <f t="shared" si="2"/>
        <v>102.41766233766234</v>
      </c>
    </row>
    <row r="31" spans="1:17" ht="21.75" customHeight="1" x14ac:dyDescent="0.25">
      <c r="A31" s="7"/>
      <c r="B31" s="163">
        <v>18010600</v>
      </c>
      <c r="C31" s="171" t="s">
        <v>20</v>
      </c>
      <c r="D31" s="9">
        <v>210000</v>
      </c>
      <c r="E31" s="143">
        <v>210000</v>
      </c>
      <c r="F31" s="143">
        <v>108865</v>
      </c>
      <c r="G31" s="9">
        <f t="shared" si="3"/>
        <v>-101135</v>
      </c>
      <c r="H31" s="168">
        <f t="shared" si="0"/>
        <v>51.840476190476195</v>
      </c>
      <c r="I31" s="9"/>
      <c r="J31" s="9"/>
      <c r="K31" s="9"/>
      <c r="L31" s="9"/>
      <c r="M31" s="168"/>
      <c r="N31" s="12">
        <f t="shared" si="1"/>
        <v>210000</v>
      </c>
      <c r="O31" s="9">
        <f t="shared" si="4"/>
        <v>210000</v>
      </c>
      <c r="P31" s="9">
        <f t="shared" si="5"/>
        <v>108865</v>
      </c>
      <c r="Q31" s="164">
        <f t="shared" si="2"/>
        <v>51.840476190476195</v>
      </c>
    </row>
    <row r="32" spans="1:17" ht="21.75" customHeight="1" x14ac:dyDescent="0.25">
      <c r="A32" s="7"/>
      <c r="B32" s="163">
        <v>18010700</v>
      </c>
      <c r="C32" s="171" t="s">
        <v>21</v>
      </c>
      <c r="D32" s="9">
        <v>95000</v>
      </c>
      <c r="E32" s="143">
        <v>95000</v>
      </c>
      <c r="F32" s="143">
        <v>117191</v>
      </c>
      <c r="G32" s="9">
        <f t="shared" si="3"/>
        <v>22191</v>
      </c>
      <c r="H32" s="168">
        <f t="shared" si="0"/>
        <v>123.35894736842106</v>
      </c>
      <c r="I32" s="9"/>
      <c r="J32" s="9"/>
      <c r="K32" s="9"/>
      <c r="L32" s="9"/>
      <c r="M32" s="168"/>
      <c r="N32" s="12">
        <f t="shared" si="1"/>
        <v>95000</v>
      </c>
      <c r="O32" s="9">
        <f t="shared" si="4"/>
        <v>95000</v>
      </c>
      <c r="P32" s="9">
        <f t="shared" si="5"/>
        <v>117191</v>
      </c>
      <c r="Q32" s="164">
        <f t="shared" si="2"/>
        <v>123.35894736842106</v>
      </c>
    </row>
    <row r="33" spans="1:17" ht="21.75" customHeight="1" x14ac:dyDescent="0.25">
      <c r="A33" s="7"/>
      <c r="B33" s="163">
        <v>18010900</v>
      </c>
      <c r="C33" s="171" t="s">
        <v>22</v>
      </c>
      <c r="D33" s="9">
        <v>150000</v>
      </c>
      <c r="E33" s="143">
        <v>150000</v>
      </c>
      <c r="F33" s="143">
        <v>147715</v>
      </c>
      <c r="G33" s="9">
        <f t="shared" si="3"/>
        <v>-2285</v>
      </c>
      <c r="H33" s="168">
        <f t="shared" si="0"/>
        <v>98.476666666666674</v>
      </c>
      <c r="I33" s="9"/>
      <c r="J33" s="9"/>
      <c r="K33" s="9"/>
      <c r="L33" s="9"/>
      <c r="M33" s="168"/>
      <c r="N33" s="12">
        <f t="shared" si="1"/>
        <v>150000</v>
      </c>
      <c r="O33" s="9">
        <f t="shared" si="4"/>
        <v>150000</v>
      </c>
      <c r="P33" s="9">
        <f t="shared" si="5"/>
        <v>147715</v>
      </c>
      <c r="Q33" s="164">
        <f t="shared" si="2"/>
        <v>98.476666666666674</v>
      </c>
    </row>
    <row r="34" spans="1:17" ht="21.75" customHeight="1" x14ac:dyDescent="0.2">
      <c r="A34" s="7"/>
      <c r="B34" s="174">
        <v>18030000</v>
      </c>
      <c r="C34" s="179" t="s">
        <v>23</v>
      </c>
      <c r="D34" s="12">
        <f>D35</f>
        <v>8000</v>
      </c>
      <c r="E34" s="12">
        <f>E35</f>
        <v>8000</v>
      </c>
      <c r="F34" s="12">
        <f>F35</f>
        <v>9068</v>
      </c>
      <c r="G34" s="12">
        <f t="shared" si="3"/>
        <v>1068</v>
      </c>
      <c r="H34" s="164">
        <f t="shared" si="0"/>
        <v>113.35</v>
      </c>
      <c r="I34" s="12"/>
      <c r="J34" s="12"/>
      <c r="K34" s="12"/>
      <c r="L34" s="12"/>
      <c r="M34" s="164"/>
      <c r="N34" s="12">
        <f t="shared" si="1"/>
        <v>8000</v>
      </c>
      <c r="O34" s="9">
        <f t="shared" si="4"/>
        <v>8000</v>
      </c>
      <c r="P34" s="9">
        <f t="shared" si="5"/>
        <v>9068</v>
      </c>
      <c r="Q34" s="164">
        <f t="shared" si="2"/>
        <v>113.35</v>
      </c>
    </row>
    <row r="35" spans="1:17" ht="21.75" customHeight="1" x14ac:dyDescent="0.2">
      <c r="A35" s="7"/>
      <c r="B35" s="163">
        <v>18030200</v>
      </c>
      <c r="C35" s="171" t="s">
        <v>24</v>
      </c>
      <c r="D35" s="9">
        <v>8000</v>
      </c>
      <c r="E35" s="9">
        <v>8000</v>
      </c>
      <c r="F35" s="9">
        <v>9068</v>
      </c>
      <c r="G35" s="9">
        <f t="shared" si="3"/>
        <v>1068</v>
      </c>
      <c r="H35" s="168">
        <f t="shared" si="0"/>
        <v>113.35</v>
      </c>
      <c r="I35" s="9"/>
      <c r="J35" s="9"/>
      <c r="K35" s="9"/>
      <c r="L35" s="9"/>
      <c r="M35" s="168"/>
      <c r="N35" s="12">
        <f t="shared" si="1"/>
        <v>8000</v>
      </c>
      <c r="O35" s="9">
        <f t="shared" si="4"/>
        <v>8000</v>
      </c>
      <c r="P35" s="9">
        <f t="shared" si="5"/>
        <v>9068</v>
      </c>
      <c r="Q35" s="164">
        <f t="shared" si="2"/>
        <v>113.35</v>
      </c>
    </row>
    <row r="36" spans="1:17" ht="21.75" customHeight="1" x14ac:dyDescent="0.2">
      <c r="A36" s="7"/>
      <c r="B36" s="174">
        <v>18050000</v>
      </c>
      <c r="C36" s="179" t="s">
        <v>25</v>
      </c>
      <c r="D36" s="12">
        <f>D37+D38+D39</f>
        <v>930000</v>
      </c>
      <c r="E36" s="12">
        <f>E37+E38+E39</f>
        <v>1455000</v>
      </c>
      <c r="F36" s="12">
        <f>F37+F38+F39</f>
        <v>1467167</v>
      </c>
      <c r="G36" s="12">
        <f>G37+G38+G39</f>
        <v>12167</v>
      </c>
      <c r="H36" s="164">
        <f t="shared" si="0"/>
        <v>100.83621993127147</v>
      </c>
      <c r="I36" s="12"/>
      <c r="J36" s="12"/>
      <c r="K36" s="12"/>
      <c r="L36" s="12"/>
      <c r="M36" s="164"/>
      <c r="N36" s="12">
        <f t="shared" si="1"/>
        <v>930000</v>
      </c>
      <c r="O36" s="9">
        <f t="shared" si="4"/>
        <v>1455000</v>
      </c>
      <c r="P36" s="9">
        <f t="shared" si="5"/>
        <v>1467167</v>
      </c>
      <c r="Q36" s="164">
        <f t="shared" si="2"/>
        <v>100.83621993127147</v>
      </c>
    </row>
    <row r="37" spans="1:17" ht="21.75" customHeight="1" x14ac:dyDescent="0.2">
      <c r="A37" s="7"/>
      <c r="B37" s="163">
        <v>18050300</v>
      </c>
      <c r="C37" s="171" t="s">
        <v>26</v>
      </c>
      <c r="D37" s="9">
        <v>250000</v>
      </c>
      <c r="E37" s="9">
        <v>250000</v>
      </c>
      <c r="F37" s="9">
        <v>62835</v>
      </c>
      <c r="G37" s="9">
        <f t="shared" si="3"/>
        <v>-187165</v>
      </c>
      <c r="H37" s="168">
        <f t="shared" si="0"/>
        <v>25.134</v>
      </c>
      <c r="I37" s="9"/>
      <c r="J37" s="9"/>
      <c r="K37" s="9"/>
      <c r="L37" s="9"/>
      <c r="M37" s="168"/>
      <c r="N37" s="12">
        <f t="shared" si="1"/>
        <v>250000</v>
      </c>
      <c r="O37" s="9">
        <f t="shared" si="4"/>
        <v>250000</v>
      </c>
      <c r="P37" s="9">
        <f t="shared" si="5"/>
        <v>62835</v>
      </c>
      <c r="Q37" s="164">
        <f t="shared" si="2"/>
        <v>25.134</v>
      </c>
    </row>
    <row r="38" spans="1:17" ht="21.75" customHeight="1" x14ac:dyDescent="0.2">
      <c r="A38" s="7"/>
      <c r="B38" s="163">
        <v>18050400</v>
      </c>
      <c r="C38" s="171" t="s">
        <v>27</v>
      </c>
      <c r="D38" s="9">
        <v>680000</v>
      </c>
      <c r="E38" s="9">
        <v>1205000</v>
      </c>
      <c r="F38" s="9">
        <v>1399082</v>
      </c>
      <c r="G38" s="9">
        <f t="shared" si="3"/>
        <v>194082</v>
      </c>
      <c r="H38" s="168">
        <f t="shared" si="0"/>
        <v>116.10639004149377</v>
      </c>
      <c r="I38" s="9"/>
      <c r="J38" s="9"/>
      <c r="K38" s="9"/>
      <c r="L38" s="9"/>
      <c r="M38" s="168"/>
      <c r="N38" s="12">
        <f t="shared" si="1"/>
        <v>680000</v>
      </c>
      <c r="O38" s="9">
        <f t="shared" si="4"/>
        <v>1205000</v>
      </c>
      <c r="P38" s="9">
        <f t="shared" si="5"/>
        <v>1399082</v>
      </c>
      <c r="Q38" s="164">
        <f t="shared" si="2"/>
        <v>116.10639004149377</v>
      </c>
    </row>
    <row r="39" spans="1:17" ht="70.5" customHeight="1" x14ac:dyDescent="0.2">
      <c r="A39" s="7"/>
      <c r="B39" s="163">
        <v>18050500</v>
      </c>
      <c r="C39" s="171" t="s">
        <v>201</v>
      </c>
      <c r="D39" s="8">
        <v>0</v>
      </c>
      <c r="E39" s="8">
        <v>0</v>
      </c>
      <c r="F39" s="9">
        <v>5250</v>
      </c>
      <c r="G39" s="9">
        <f t="shared" si="3"/>
        <v>5250</v>
      </c>
      <c r="H39" s="168">
        <f t="shared" si="0"/>
        <v>0</v>
      </c>
      <c r="I39" s="9"/>
      <c r="J39" s="9"/>
      <c r="K39" s="9"/>
      <c r="L39" s="9"/>
      <c r="M39" s="168"/>
      <c r="N39" s="12"/>
      <c r="O39" s="9"/>
      <c r="P39" s="9">
        <f t="shared" si="5"/>
        <v>5250</v>
      </c>
      <c r="Q39" s="164" t="e">
        <f t="shared" si="2"/>
        <v>#DIV/0!</v>
      </c>
    </row>
    <row r="40" spans="1:17" s="14" customFormat="1" ht="18" customHeight="1" x14ac:dyDescent="0.2">
      <c r="A40" s="13"/>
      <c r="B40" s="174">
        <v>19000000</v>
      </c>
      <c r="C40" s="179" t="s">
        <v>56</v>
      </c>
      <c r="D40" s="12"/>
      <c r="E40" s="12"/>
      <c r="F40" s="12"/>
      <c r="G40" s="12"/>
      <c r="H40" s="164"/>
      <c r="I40" s="12"/>
      <c r="J40" s="12"/>
      <c r="K40" s="12">
        <f>K41</f>
        <v>794</v>
      </c>
      <c r="L40" s="12">
        <f t="shared" ref="L40:L43" si="6">K40-J40</f>
        <v>794</v>
      </c>
      <c r="M40" s="164"/>
      <c r="N40" s="12">
        <f t="shared" si="1"/>
        <v>0</v>
      </c>
      <c r="O40" s="9">
        <f t="shared" si="4"/>
        <v>0</v>
      </c>
      <c r="P40" s="12">
        <f t="shared" si="5"/>
        <v>794</v>
      </c>
      <c r="Q40" s="166" t="e">
        <f t="shared" si="2"/>
        <v>#DIV/0!</v>
      </c>
    </row>
    <row r="41" spans="1:17" ht="19.5" customHeight="1" x14ac:dyDescent="0.2">
      <c r="A41" s="7"/>
      <c r="B41" s="174">
        <v>19010000</v>
      </c>
      <c r="C41" s="179" t="s">
        <v>57</v>
      </c>
      <c r="D41" s="12"/>
      <c r="E41" s="12"/>
      <c r="F41" s="12"/>
      <c r="G41" s="12"/>
      <c r="H41" s="164"/>
      <c r="I41" s="12"/>
      <c r="J41" s="12"/>
      <c r="K41" s="12">
        <f>K42+K43</f>
        <v>794</v>
      </c>
      <c r="L41" s="12">
        <f t="shared" si="6"/>
        <v>794</v>
      </c>
      <c r="M41" s="164"/>
      <c r="N41" s="12">
        <f t="shared" si="1"/>
        <v>0</v>
      </c>
      <c r="O41" s="9">
        <f t="shared" si="4"/>
        <v>0</v>
      </c>
      <c r="P41" s="12">
        <f t="shared" si="5"/>
        <v>794</v>
      </c>
      <c r="Q41" s="166" t="e">
        <f t="shared" si="2"/>
        <v>#DIV/0!</v>
      </c>
    </row>
    <row r="42" spans="1:17" ht="72.75" customHeight="1" x14ac:dyDescent="0.2">
      <c r="A42" s="7"/>
      <c r="B42" s="163">
        <v>19010100</v>
      </c>
      <c r="C42" s="171" t="s">
        <v>58</v>
      </c>
      <c r="D42" s="9"/>
      <c r="E42" s="9"/>
      <c r="F42" s="9"/>
      <c r="G42" s="9"/>
      <c r="H42" s="168"/>
      <c r="I42" s="9"/>
      <c r="J42" s="9"/>
      <c r="K42" s="9">
        <v>308</v>
      </c>
      <c r="L42" s="9">
        <f>K42-J42</f>
        <v>308</v>
      </c>
      <c r="M42" s="168"/>
      <c r="N42" s="12">
        <f t="shared" si="1"/>
        <v>0</v>
      </c>
      <c r="O42" s="9">
        <f t="shared" si="4"/>
        <v>0</v>
      </c>
      <c r="P42" s="9">
        <f t="shared" si="5"/>
        <v>308</v>
      </c>
      <c r="Q42" s="166" t="e">
        <f t="shared" si="2"/>
        <v>#DIV/0!</v>
      </c>
    </row>
    <row r="43" spans="1:17" ht="37.5" customHeight="1" x14ac:dyDescent="0.2">
      <c r="A43" s="7"/>
      <c r="B43" s="163">
        <v>19010200</v>
      </c>
      <c r="C43" s="171" t="s">
        <v>59</v>
      </c>
      <c r="D43" s="9"/>
      <c r="E43" s="9"/>
      <c r="F43" s="9"/>
      <c r="G43" s="9"/>
      <c r="H43" s="168"/>
      <c r="I43" s="9"/>
      <c r="J43" s="9"/>
      <c r="K43" s="9">
        <v>486</v>
      </c>
      <c r="L43" s="9">
        <f t="shared" si="6"/>
        <v>486</v>
      </c>
      <c r="M43" s="168"/>
      <c r="N43" s="12">
        <f t="shared" si="1"/>
        <v>0</v>
      </c>
      <c r="O43" s="9">
        <f t="shared" si="4"/>
        <v>0</v>
      </c>
      <c r="P43" s="9">
        <f t="shared" si="5"/>
        <v>486</v>
      </c>
      <c r="Q43" s="166" t="e">
        <f t="shared" si="2"/>
        <v>#DIV/0!</v>
      </c>
    </row>
    <row r="44" spans="1:17" s="14" customFormat="1" ht="19.5" customHeight="1" x14ac:dyDescent="0.2">
      <c r="A44" s="13"/>
      <c r="B44" s="174">
        <v>20000000</v>
      </c>
      <c r="C44" s="179" t="s">
        <v>28</v>
      </c>
      <c r="D44" s="12">
        <f t="shared" ref="D44:M44" si="7">D45+D49+D56+D59</f>
        <v>30000</v>
      </c>
      <c r="E44" s="12">
        <f t="shared" si="7"/>
        <v>30000</v>
      </c>
      <c r="F44" s="12">
        <f t="shared" si="7"/>
        <v>65312</v>
      </c>
      <c r="G44" s="12">
        <f t="shared" si="7"/>
        <v>35312</v>
      </c>
      <c r="H44" s="164">
        <f t="shared" si="7"/>
        <v>175.15333333333334</v>
      </c>
      <c r="I44" s="12">
        <f t="shared" si="7"/>
        <v>285100</v>
      </c>
      <c r="J44" s="12">
        <f>J45+J49+J56+J59</f>
        <v>1517778</v>
      </c>
      <c r="K44" s="12">
        <f>K45+K49+K56+K59</f>
        <v>1369584</v>
      </c>
      <c r="L44" s="12">
        <f t="shared" si="7"/>
        <v>-148194</v>
      </c>
      <c r="M44" s="164">
        <f t="shared" si="7"/>
        <v>90.21642163741997</v>
      </c>
      <c r="N44" s="12">
        <f t="shared" si="1"/>
        <v>315100</v>
      </c>
      <c r="O44" s="9">
        <f t="shared" si="4"/>
        <v>1547778</v>
      </c>
      <c r="P44" s="9">
        <f t="shared" si="5"/>
        <v>1434896</v>
      </c>
      <c r="Q44" s="164">
        <f t="shared" si="2"/>
        <v>92.706835217970536</v>
      </c>
    </row>
    <row r="45" spans="1:17" ht="31.5" x14ac:dyDescent="0.2">
      <c r="A45" s="7"/>
      <c r="B45" s="174">
        <v>21000000</v>
      </c>
      <c r="C45" s="179" t="s">
        <v>29</v>
      </c>
      <c r="D45" s="12">
        <f>D46</f>
        <v>0</v>
      </c>
      <c r="E45" s="12">
        <f>E46</f>
        <v>0</v>
      </c>
      <c r="F45" s="12">
        <f>F46</f>
        <v>8137</v>
      </c>
      <c r="G45" s="12">
        <f t="shared" si="3"/>
        <v>8137</v>
      </c>
      <c r="H45" s="164">
        <f t="shared" si="0"/>
        <v>0</v>
      </c>
      <c r="I45" s="12"/>
      <c r="J45" s="12"/>
      <c r="K45" s="12">
        <f>K48</f>
        <v>299</v>
      </c>
      <c r="L45" s="12">
        <f>L48</f>
        <v>299</v>
      </c>
      <c r="M45" s="164"/>
      <c r="N45" s="12">
        <f t="shared" si="1"/>
        <v>0</v>
      </c>
      <c r="O45" s="9">
        <f t="shared" si="4"/>
        <v>0</v>
      </c>
      <c r="P45" s="9">
        <f>F45+K45</f>
        <v>8436</v>
      </c>
      <c r="Q45" s="166" t="e">
        <f t="shared" si="2"/>
        <v>#DIV/0!</v>
      </c>
    </row>
    <row r="46" spans="1:17" ht="21" customHeight="1" x14ac:dyDescent="0.2">
      <c r="A46" s="7"/>
      <c r="B46" s="174">
        <v>21080000</v>
      </c>
      <c r="C46" s="179" t="s">
        <v>30</v>
      </c>
      <c r="D46" s="12">
        <f t="shared" ref="D46:F46" si="8">D47</f>
        <v>0</v>
      </c>
      <c r="E46" s="12">
        <f t="shared" si="8"/>
        <v>0</v>
      </c>
      <c r="F46" s="12">
        <f t="shared" si="8"/>
        <v>8137</v>
      </c>
      <c r="G46" s="12">
        <f t="shared" si="3"/>
        <v>8137</v>
      </c>
      <c r="H46" s="164">
        <f t="shared" si="0"/>
        <v>0</v>
      </c>
      <c r="I46" s="12"/>
      <c r="J46" s="12"/>
      <c r="K46" s="12"/>
      <c r="L46" s="12"/>
      <c r="M46" s="164"/>
      <c r="N46" s="12">
        <f t="shared" si="1"/>
        <v>0</v>
      </c>
      <c r="O46" s="9">
        <f t="shared" si="4"/>
        <v>0</v>
      </c>
      <c r="P46" s="9">
        <f t="shared" si="5"/>
        <v>8137</v>
      </c>
      <c r="Q46" s="166" t="e">
        <f t="shared" si="2"/>
        <v>#DIV/0!</v>
      </c>
    </row>
    <row r="47" spans="1:17" ht="15.75" x14ac:dyDescent="0.2">
      <c r="A47" s="7"/>
      <c r="B47" s="163">
        <v>21081100</v>
      </c>
      <c r="C47" s="171" t="s">
        <v>31</v>
      </c>
      <c r="D47" s="9">
        <v>0</v>
      </c>
      <c r="E47" s="9">
        <v>0</v>
      </c>
      <c r="F47" s="9">
        <v>8137</v>
      </c>
      <c r="G47" s="12">
        <f t="shared" si="3"/>
        <v>8137</v>
      </c>
      <c r="H47" s="168">
        <f t="shared" si="0"/>
        <v>0</v>
      </c>
      <c r="I47" s="9"/>
      <c r="J47" s="9"/>
      <c r="K47" s="9"/>
      <c r="L47" s="9"/>
      <c r="M47" s="168"/>
      <c r="N47" s="12">
        <f t="shared" si="1"/>
        <v>0</v>
      </c>
      <c r="O47" s="9">
        <f t="shared" si="4"/>
        <v>0</v>
      </c>
      <c r="P47" s="9">
        <f t="shared" si="5"/>
        <v>8137</v>
      </c>
      <c r="Q47" s="166" t="e">
        <f t="shared" si="2"/>
        <v>#DIV/0!</v>
      </c>
    </row>
    <row r="48" spans="1:17" ht="53.25" customHeight="1" x14ac:dyDescent="0.2">
      <c r="A48" s="7"/>
      <c r="B48" s="175">
        <v>21110000</v>
      </c>
      <c r="C48" s="171" t="s">
        <v>259</v>
      </c>
      <c r="D48" s="12"/>
      <c r="E48" s="12"/>
      <c r="F48" s="12"/>
      <c r="G48" s="12"/>
      <c r="H48" s="164"/>
      <c r="I48" s="12"/>
      <c r="J48" s="12"/>
      <c r="K48" s="9">
        <v>299</v>
      </c>
      <c r="L48" s="9">
        <f t="shared" ref="L48" si="9">K48-J48</f>
        <v>299</v>
      </c>
      <c r="M48" s="164"/>
      <c r="N48" s="12"/>
      <c r="O48" s="9"/>
      <c r="P48" s="9">
        <f t="shared" si="5"/>
        <v>299</v>
      </c>
      <c r="Q48" s="166"/>
    </row>
    <row r="49" spans="1:17" ht="37.5" customHeight="1" x14ac:dyDescent="0.2">
      <c r="A49" s="7"/>
      <c r="B49" s="174">
        <v>22000000</v>
      </c>
      <c r="C49" s="179" t="s">
        <v>32</v>
      </c>
      <c r="D49" s="12">
        <f>D50+D52+D54</f>
        <v>30000</v>
      </c>
      <c r="E49" s="12">
        <f>E50+E52+E54</f>
        <v>30000</v>
      </c>
      <c r="F49" s="12">
        <f>F50+F52+F54</f>
        <v>52546</v>
      </c>
      <c r="G49" s="12">
        <f t="shared" ref="G49:G82" si="10">F49-E49</f>
        <v>22546</v>
      </c>
      <c r="H49" s="164">
        <f t="shared" ref="H49:H83" si="11">IF(E49=0,0,F49/E49*100)</f>
        <v>175.15333333333334</v>
      </c>
      <c r="I49" s="12"/>
      <c r="J49" s="12"/>
      <c r="K49" s="12"/>
      <c r="L49" s="12"/>
      <c r="M49" s="164"/>
      <c r="N49" s="12">
        <f t="shared" si="1"/>
        <v>30000</v>
      </c>
      <c r="O49" s="9">
        <f t="shared" si="4"/>
        <v>30000</v>
      </c>
      <c r="P49" s="9">
        <f t="shared" si="5"/>
        <v>52546</v>
      </c>
      <c r="Q49" s="164">
        <f t="shared" si="2"/>
        <v>175.15333333333334</v>
      </c>
    </row>
    <row r="50" spans="1:17" ht="23.25" customHeight="1" x14ac:dyDescent="0.2">
      <c r="A50" s="7"/>
      <c r="B50" s="174">
        <v>22010000</v>
      </c>
      <c r="C50" s="179" t="s">
        <v>33</v>
      </c>
      <c r="D50" s="12">
        <f>D51</f>
        <v>4000</v>
      </c>
      <c r="E50" s="12">
        <f>E51</f>
        <v>4000</v>
      </c>
      <c r="F50" s="12">
        <f>F51</f>
        <v>2372</v>
      </c>
      <c r="G50" s="12">
        <f t="shared" si="10"/>
        <v>-1628</v>
      </c>
      <c r="H50" s="164">
        <f t="shared" si="11"/>
        <v>59.3</v>
      </c>
      <c r="I50" s="12"/>
      <c r="J50" s="12"/>
      <c r="K50" s="12"/>
      <c r="L50" s="12"/>
      <c r="M50" s="164"/>
      <c r="N50" s="12">
        <f t="shared" si="1"/>
        <v>4000</v>
      </c>
      <c r="O50" s="9">
        <f t="shared" si="4"/>
        <v>4000</v>
      </c>
      <c r="P50" s="9">
        <f t="shared" si="5"/>
        <v>2372</v>
      </c>
      <c r="Q50" s="164">
        <f t="shared" si="2"/>
        <v>59.3</v>
      </c>
    </row>
    <row r="51" spans="1:17" ht="19.5" customHeight="1" x14ac:dyDescent="0.2">
      <c r="A51" s="7"/>
      <c r="B51" s="163">
        <v>22012500</v>
      </c>
      <c r="C51" s="171" t="s">
        <v>34</v>
      </c>
      <c r="D51" s="9">
        <v>4000</v>
      </c>
      <c r="E51" s="9">
        <v>4000</v>
      </c>
      <c r="F51" s="9">
        <v>2372</v>
      </c>
      <c r="G51" s="9">
        <f t="shared" si="10"/>
        <v>-1628</v>
      </c>
      <c r="H51" s="168">
        <f t="shared" si="11"/>
        <v>59.3</v>
      </c>
      <c r="I51" s="9"/>
      <c r="J51" s="9"/>
      <c r="K51" s="9"/>
      <c r="L51" s="9"/>
      <c r="M51" s="168"/>
      <c r="N51" s="12">
        <f t="shared" si="1"/>
        <v>4000</v>
      </c>
      <c r="O51" s="9">
        <f t="shared" si="4"/>
        <v>4000</v>
      </c>
      <c r="P51" s="9">
        <f t="shared" si="5"/>
        <v>2372</v>
      </c>
      <c r="Q51" s="164">
        <f t="shared" si="2"/>
        <v>59.3</v>
      </c>
    </row>
    <row r="52" spans="1:17" ht="49.5" customHeight="1" x14ac:dyDescent="0.2">
      <c r="A52" s="7"/>
      <c r="B52" s="174">
        <v>22080000</v>
      </c>
      <c r="C52" s="179" t="s">
        <v>35</v>
      </c>
      <c r="D52" s="12">
        <f>D53</f>
        <v>26000</v>
      </c>
      <c r="E52" s="12">
        <f>E53</f>
        <v>26000</v>
      </c>
      <c r="F52" s="12">
        <f>F53</f>
        <v>50027</v>
      </c>
      <c r="G52" s="12">
        <f t="shared" si="10"/>
        <v>24027</v>
      </c>
      <c r="H52" s="164">
        <f t="shared" si="11"/>
        <v>192.41153846153847</v>
      </c>
      <c r="I52" s="12"/>
      <c r="J52" s="12"/>
      <c r="K52" s="12"/>
      <c r="L52" s="12"/>
      <c r="M52" s="164"/>
      <c r="N52" s="12">
        <f t="shared" si="1"/>
        <v>26000</v>
      </c>
      <c r="O52" s="9">
        <f t="shared" si="4"/>
        <v>26000</v>
      </c>
      <c r="P52" s="9">
        <f t="shared" si="5"/>
        <v>50027</v>
      </c>
      <c r="Q52" s="164">
        <f t="shared" si="2"/>
        <v>192.41153846153847</v>
      </c>
    </row>
    <row r="53" spans="1:17" ht="51" customHeight="1" x14ac:dyDescent="0.2">
      <c r="A53" s="7"/>
      <c r="B53" s="163">
        <v>22080400</v>
      </c>
      <c r="C53" s="171" t="s">
        <v>36</v>
      </c>
      <c r="D53" s="9">
        <v>26000</v>
      </c>
      <c r="E53" s="9">
        <v>26000</v>
      </c>
      <c r="F53" s="9">
        <v>50027</v>
      </c>
      <c r="G53" s="9">
        <f t="shared" si="10"/>
        <v>24027</v>
      </c>
      <c r="H53" s="168">
        <f t="shared" si="11"/>
        <v>192.41153846153847</v>
      </c>
      <c r="I53" s="9"/>
      <c r="J53" s="9"/>
      <c r="K53" s="9"/>
      <c r="L53" s="9"/>
      <c r="M53" s="168"/>
      <c r="N53" s="12">
        <f t="shared" si="1"/>
        <v>26000</v>
      </c>
      <c r="O53" s="9">
        <f t="shared" si="4"/>
        <v>26000</v>
      </c>
      <c r="P53" s="9">
        <f t="shared" si="5"/>
        <v>50027</v>
      </c>
      <c r="Q53" s="164">
        <f t="shared" si="2"/>
        <v>192.41153846153847</v>
      </c>
    </row>
    <row r="54" spans="1:17" ht="24.75" customHeight="1" x14ac:dyDescent="0.2">
      <c r="A54" s="7"/>
      <c r="B54" s="174">
        <v>22090000</v>
      </c>
      <c r="C54" s="179" t="s">
        <v>37</v>
      </c>
      <c r="D54" s="12">
        <f>D55</f>
        <v>0</v>
      </c>
      <c r="E54" s="12">
        <f>E55</f>
        <v>0</v>
      </c>
      <c r="F54" s="12">
        <f>F55</f>
        <v>147</v>
      </c>
      <c r="G54" s="12">
        <f t="shared" si="10"/>
        <v>147</v>
      </c>
      <c r="H54" s="164">
        <f t="shared" si="11"/>
        <v>0</v>
      </c>
      <c r="I54" s="12"/>
      <c r="J54" s="12"/>
      <c r="K54" s="12"/>
      <c r="L54" s="12"/>
      <c r="M54" s="164"/>
      <c r="N54" s="12">
        <f t="shared" si="1"/>
        <v>0</v>
      </c>
      <c r="O54" s="9">
        <f t="shared" si="4"/>
        <v>0</v>
      </c>
      <c r="P54" s="9">
        <f t="shared" si="5"/>
        <v>147</v>
      </c>
      <c r="Q54" s="166" t="e">
        <f t="shared" si="2"/>
        <v>#DIV/0!</v>
      </c>
    </row>
    <row r="55" spans="1:17" ht="56.25" customHeight="1" x14ac:dyDescent="0.2">
      <c r="A55" s="7"/>
      <c r="B55" s="163">
        <v>22090100</v>
      </c>
      <c r="C55" s="171" t="s">
        <v>38</v>
      </c>
      <c r="D55" s="9">
        <v>0</v>
      </c>
      <c r="E55" s="9">
        <v>0</v>
      </c>
      <c r="F55" s="9">
        <v>147</v>
      </c>
      <c r="G55" s="9">
        <f t="shared" si="10"/>
        <v>147</v>
      </c>
      <c r="H55" s="168">
        <f t="shared" si="11"/>
        <v>0</v>
      </c>
      <c r="I55" s="9"/>
      <c r="J55" s="9"/>
      <c r="K55" s="9"/>
      <c r="L55" s="9"/>
      <c r="M55" s="168"/>
      <c r="N55" s="12">
        <f t="shared" si="1"/>
        <v>0</v>
      </c>
      <c r="O55" s="9">
        <f t="shared" si="4"/>
        <v>0</v>
      </c>
      <c r="P55" s="9">
        <f t="shared" si="5"/>
        <v>147</v>
      </c>
      <c r="Q55" s="166" t="e">
        <f t="shared" si="2"/>
        <v>#DIV/0!</v>
      </c>
    </row>
    <row r="56" spans="1:17" ht="15.75" x14ac:dyDescent="0.2">
      <c r="A56" s="7"/>
      <c r="B56" s="174">
        <v>24000000</v>
      </c>
      <c r="C56" s="171" t="s">
        <v>39</v>
      </c>
      <c r="D56" s="12">
        <f t="shared" ref="D56:G57" si="12">D57</f>
        <v>0</v>
      </c>
      <c r="E56" s="12">
        <f t="shared" si="12"/>
        <v>0</v>
      </c>
      <c r="F56" s="12">
        <f t="shared" si="12"/>
        <v>4629</v>
      </c>
      <c r="G56" s="12">
        <f t="shared" si="12"/>
        <v>4629</v>
      </c>
      <c r="H56" s="164">
        <f t="shared" si="11"/>
        <v>0</v>
      </c>
      <c r="I56" s="12">
        <f t="shared" ref="I56:L57" si="13">I57</f>
        <v>0</v>
      </c>
      <c r="J56" s="12">
        <f t="shared" si="13"/>
        <v>0</v>
      </c>
      <c r="K56" s="12">
        <f t="shared" si="13"/>
        <v>0</v>
      </c>
      <c r="L56" s="12">
        <f t="shared" si="13"/>
        <v>0</v>
      </c>
      <c r="M56" s="164"/>
      <c r="N56" s="12">
        <f t="shared" si="1"/>
        <v>0</v>
      </c>
      <c r="O56" s="9">
        <f t="shared" si="4"/>
        <v>0</v>
      </c>
      <c r="P56" s="9">
        <f t="shared" si="5"/>
        <v>4629</v>
      </c>
      <c r="Q56" s="166" t="e">
        <f t="shared" si="2"/>
        <v>#DIV/0!</v>
      </c>
    </row>
    <row r="57" spans="1:17" ht="15.75" x14ac:dyDescent="0.2">
      <c r="A57" s="7"/>
      <c r="B57" s="174">
        <v>24060000</v>
      </c>
      <c r="C57" s="171" t="s">
        <v>30</v>
      </c>
      <c r="D57" s="12">
        <f t="shared" si="12"/>
        <v>0</v>
      </c>
      <c r="E57" s="12">
        <f t="shared" si="12"/>
        <v>0</v>
      </c>
      <c r="F57" s="12">
        <f t="shared" si="12"/>
        <v>4629</v>
      </c>
      <c r="G57" s="12">
        <f t="shared" si="12"/>
        <v>4629</v>
      </c>
      <c r="H57" s="164">
        <f t="shared" si="11"/>
        <v>0</v>
      </c>
      <c r="I57" s="12">
        <f t="shared" si="13"/>
        <v>0</v>
      </c>
      <c r="J57" s="12">
        <f t="shared" si="13"/>
        <v>0</v>
      </c>
      <c r="K57" s="12">
        <f t="shared" si="13"/>
        <v>0</v>
      </c>
      <c r="L57" s="12">
        <f t="shared" si="13"/>
        <v>0</v>
      </c>
      <c r="M57" s="164"/>
      <c r="N57" s="12">
        <f t="shared" si="1"/>
        <v>0</v>
      </c>
      <c r="O57" s="9">
        <f t="shared" si="4"/>
        <v>0</v>
      </c>
      <c r="P57" s="9">
        <f t="shared" si="5"/>
        <v>4629</v>
      </c>
      <c r="Q57" s="166" t="e">
        <f t="shared" si="2"/>
        <v>#DIV/0!</v>
      </c>
    </row>
    <row r="58" spans="1:17" ht="147.75" customHeight="1" x14ac:dyDescent="0.2">
      <c r="A58" s="7"/>
      <c r="B58" s="163">
        <v>24062200</v>
      </c>
      <c r="C58" s="181" t="s">
        <v>272</v>
      </c>
      <c r="D58" s="169"/>
      <c r="E58" s="9">
        <v>0</v>
      </c>
      <c r="F58" s="9">
        <v>4629</v>
      </c>
      <c r="G58" s="9">
        <f t="shared" si="10"/>
        <v>4629</v>
      </c>
      <c r="H58" s="168">
        <f t="shared" si="11"/>
        <v>0</v>
      </c>
      <c r="I58" s="9"/>
      <c r="J58" s="9"/>
      <c r="K58" s="9"/>
      <c r="L58" s="9"/>
      <c r="M58" s="168"/>
      <c r="N58" s="12">
        <f t="shared" si="1"/>
        <v>0</v>
      </c>
      <c r="O58" s="9">
        <f t="shared" si="4"/>
        <v>0</v>
      </c>
      <c r="P58" s="9">
        <f t="shared" si="5"/>
        <v>4629</v>
      </c>
      <c r="Q58" s="166" t="e">
        <f t="shared" si="2"/>
        <v>#DIV/0!</v>
      </c>
    </row>
    <row r="59" spans="1:17" ht="24.75" customHeight="1" x14ac:dyDescent="0.2">
      <c r="A59" s="7"/>
      <c r="B59" s="174">
        <v>25000000</v>
      </c>
      <c r="C59" s="179" t="s">
        <v>61</v>
      </c>
      <c r="D59" s="12">
        <f t="shared" ref="D59:L59" si="14">D60+D63</f>
        <v>0</v>
      </c>
      <c r="E59" s="12">
        <f t="shared" si="14"/>
        <v>0</v>
      </c>
      <c r="F59" s="12">
        <f t="shared" si="14"/>
        <v>0</v>
      </c>
      <c r="G59" s="12">
        <f t="shared" si="14"/>
        <v>0</v>
      </c>
      <c r="H59" s="164">
        <f t="shared" si="14"/>
        <v>0</v>
      </c>
      <c r="I59" s="12">
        <f t="shared" si="14"/>
        <v>285100</v>
      </c>
      <c r="J59" s="12">
        <f>J60+J63</f>
        <v>1517778</v>
      </c>
      <c r="K59" s="12">
        <f>K60+K63</f>
        <v>1369285</v>
      </c>
      <c r="L59" s="12">
        <f t="shared" si="14"/>
        <v>-148493</v>
      </c>
      <c r="M59" s="164">
        <f>K59/J59*100</f>
        <v>90.21642163741997</v>
      </c>
      <c r="N59" s="12">
        <f t="shared" si="1"/>
        <v>285100</v>
      </c>
      <c r="O59" s="9">
        <f t="shared" si="4"/>
        <v>1517778</v>
      </c>
      <c r="P59" s="9">
        <f t="shared" si="5"/>
        <v>1369285</v>
      </c>
      <c r="Q59" s="164">
        <f t="shared" si="2"/>
        <v>90.21642163741997</v>
      </c>
    </row>
    <row r="60" spans="1:17" ht="47.25" x14ac:dyDescent="0.2">
      <c r="A60" s="7"/>
      <c r="B60" s="174">
        <v>25010000</v>
      </c>
      <c r="C60" s="179" t="s">
        <v>62</v>
      </c>
      <c r="D60" s="12">
        <f t="shared" ref="D60:I60" si="15">D61</f>
        <v>0</v>
      </c>
      <c r="E60" s="12">
        <f t="shared" si="15"/>
        <v>0</v>
      </c>
      <c r="F60" s="12">
        <f t="shared" si="15"/>
        <v>0</v>
      </c>
      <c r="G60" s="12">
        <f t="shared" si="15"/>
        <v>0</v>
      </c>
      <c r="H60" s="164">
        <f t="shared" si="15"/>
        <v>0</v>
      </c>
      <c r="I60" s="12">
        <f t="shared" si="15"/>
        <v>285100</v>
      </c>
      <c r="J60" s="12">
        <f>J61</f>
        <v>285100</v>
      </c>
      <c r="K60" s="12">
        <f>K61+K62</f>
        <v>136607</v>
      </c>
      <c r="L60" s="12">
        <f>L61+L62</f>
        <v>-148493</v>
      </c>
      <c r="M60" s="164">
        <f t="shared" ref="M60:M66" si="16">K60/J60*100</f>
        <v>47.915468256752021</v>
      </c>
      <c r="N60" s="12">
        <f t="shared" si="1"/>
        <v>285100</v>
      </c>
      <c r="O60" s="12">
        <f>O61+O62</f>
        <v>285100</v>
      </c>
      <c r="P60" s="12">
        <f>P61+P62</f>
        <v>136607</v>
      </c>
      <c r="Q60" s="164">
        <f t="shared" si="2"/>
        <v>47.915468256752021</v>
      </c>
    </row>
    <row r="61" spans="1:17" ht="36.75" customHeight="1" x14ac:dyDescent="0.2">
      <c r="A61" s="7"/>
      <c r="B61" s="163">
        <v>25010100</v>
      </c>
      <c r="C61" s="171" t="s">
        <v>63</v>
      </c>
      <c r="D61" s="9"/>
      <c r="E61" s="9"/>
      <c r="F61" s="9"/>
      <c r="G61" s="9"/>
      <c r="H61" s="168"/>
      <c r="I61" s="9">
        <v>285100</v>
      </c>
      <c r="J61" s="9">
        <v>285100</v>
      </c>
      <c r="K61" s="9">
        <v>135869</v>
      </c>
      <c r="L61" s="9">
        <f t="shared" ref="L61:L62" si="17">K61-J61</f>
        <v>-149231</v>
      </c>
      <c r="M61" s="164">
        <f t="shared" si="16"/>
        <v>47.656611715187651</v>
      </c>
      <c r="N61" s="12">
        <f t="shared" si="1"/>
        <v>285100</v>
      </c>
      <c r="O61" s="9">
        <f>E61+J61</f>
        <v>285100</v>
      </c>
      <c r="P61" s="9">
        <f>F61+K61</f>
        <v>135869</v>
      </c>
      <c r="Q61" s="164">
        <f t="shared" si="2"/>
        <v>47.656611715187651</v>
      </c>
    </row>
    <row r="62" spans="1:17" ht="47.25" x14ac:dyDescent="0.2">
      <c r="A62" s="7"/>
      <c r="B62" s="175">
        <v>25010400</v>
      </c>
      <c r="C62" s="171" t="s">
        <v>260</v>
      </c>
      <c r="D62" s="9"/>
      <c r="E62" s="9"/>
      <c r="F62" s="9"/>
      <c r="G62" s="9"/>
      <c r="H62" s="168"/>
      <c r="I62" s="9"/>
      <c r="J62" s="9"/>
      <c r="K62" s="9">
        <v>738</v>
      </c>
      <c r="L62" s="9">
        <f t="shared" si="17"/>
        <v>738</v>
      </c>
      <c r="M62" s="164"/>
      <c r="N62" s="12"/>
      <c r="O62" s="9"/>
      <c r="P62" s="9">
        <v>738</v>
      </c>
      <c r="Q62" s="164"/>
    </row>
    <row r="63" spans="1:17" ht="31.5" x14ac:dyDescent="0.2">
      <c r="A63" s="7"/>
      <c r="B63" s="174">
        <v>25020000</v>
      </c>
      <c r="C63" s="179" t="s">
        <v>64</v>
      </c>
      <c r="D63" s="12">
        <f>D64</f>
        <v>0</v>
      </c>
      <c r="E63" s="12">
        <f>E64</f>
        <v>0</v>
      </c>
      <c r="F63" s="12">
        <f>F64</f>
        <v>0</v>
      </c>
      <c r="G63" s="12">
        <f>G64</f>
        <v>0</v>
      </c>
      <c r="H63" s="164"/>
      <c r="I63" s="12">
        <f>I64</f>
        <v>0</v>
      </c>
      <c r="J63" s="12">
        <f>J64+J65</f>
        <v>1232678</v>
      </c>
      <c r="K63" s="12">
        <f>K64+K65</f>
        <v>1232678</v>
      </c>
      <c r="L63" s="12">
        <f>L64+L65</f>
        <v>0</v>
      </c>
      <c r="M63" s="164"/>
      <c r="N63" s="12">
        <f t="shared" si="1"/>
        <v>0</v>
      </c>
      <c r="O63" s="9">
        <f>E63+J63</f>
        <v>1232678</v>
      </c>
      <c r="P63" s="9">
        <f t="shared" si="5"/>
        <v>1232678</v>
      </c>
      <c r="Q63" s="166">
        <f t="shared" si="2"/>
        <v>100</v>
      </c>
    </row>
    <row r="64" spans="1:17" ht="21" customHeight="1" x14ac:dyDescent="0.2">
      <c r="A64" s="7"/>
      <c r="B64" s="163">
        <v>25020100</v>
      </c>
      <c r="C64" s="171" t="s">
        <v>65</v>
      </c>
      <c r="D64" s="9"/>
      <c r="E64" s="9"/>
      <c r="F64" s="9"/>
      <c r="G64" s="9"/>
      <c r="H64" s="168"/>
      <c r="I64" s="9">
        <v>0</v>
      </c>
      <c r="J64" s="9">
        <v>1152951</v>
      </c>
      <c r="K64" s="9">
        <v>1152951</v>
      </c>
      <c r="L64" s="9">
        <f>K64-J64</f>
        <v>0</v>
      </c>
      <c r="M64" s="164"/>
      <c r="N64" s="12">
        <f t="shared" si="1"/>
        <v>0</v>
      </c>
      <c r="O64" s="9">
        <f t="shared" si="4"/>
        <v>1152951</v>
      </c>
      <c r="P64" s="9">
        <f t="shared" si="5"/>
        <v>1152951</v>
      </c>
      <c r="Q64" s="166">
        <f t="shared" si="2"/>
        <v>100</v>
      </c>
    </row>
    <row r="65" spans="1:19" ht="117" customHeight="1" x14ac:dyDescent="0.2">
      <c r="A65" s="7"/>
      <c r="B65" s="163">
        <v>25020200</v>
      </c>
      <c r="C65" s="181" t="s">
        <v>273</v>
      </c>
      <c r="D65" s="170"/>
      <c r="E65" s="9"/>
      <c r="F65" s="9"/>
      <c r="G65" s="9"/>
      <c r="H65" s="168"/>
      <c r="I65" s="9"/>
      <c r="J65" s="9">
        <v>79727</v>
      </c>
      <c r="K65" s="9">
        <v>79727</v>
      </c>
      <c r="L65" s="9">
        <f>K65-J65</f>
        <v>0</v>
      </c>
      <c r="M65" s="164"/>
      <c r="N65" s="12"/>
      <c r="O65" s="9"/>
      <c r="P65" s="9">
        <f t="shared" si="5"/>
        <v>79727</v>
      </c>
      <c r="Q65" s="166"/>
    </row>
    <row r="66" spans="1:19" ht="15.75" x14ac:dyDescent="0.25">
      <c r="A66" s="7"/>
      <c r="B66" s="176">
        <v>90010100</v>
      </c>
      <c r="C66" s="180" t="s">
        <v>55</v>
      </c>
      <c r="D66" s="12">
        <f>D10+D44</f>
        <v>12913800</v>
      </c>
      <c r="E66" s="12">
        <f>E10+E44</f>
        <v>16091800</v>
      </c>
      <c r="F66" s="12">
        <f>F10+F44</f>
        <v>16278044</v>
      </c>
      <c r="G66" s="12">
        <f>G10+G44</f>
        <v>186244</v>
      </c>
      <c r="H66" s="164">
        <f>F66/E66*100</f>
        <v>101.15738450639455</v>
      </c>
      <c r="I66" s="12">
        <f>I10+I44</f>
        <v>285100</v>
      </c>
      <c r="J66" s="12">
        <f>J10+J44</f>
        <v>1517778</v>
      </c>
      <c r="K66" s="12">
        <f>K10+K44</f>
        <v>1370378</v>
      </c>
      <c r="L66" s="12">
        <f>L10+L44</f>
        <v>-147400</v>
      </c>
      <c r="M66" s="164">
        <f t="shared" si="16"/>
        <v>90.288434804035901</v>
      </c>
      <c r="N66" s="12">
        <f t="shared" si="1"/>
        <v>13198900</v>
      </c>
      <c r="O66" s="12">
        <f>O10+O44</f>
        <v>17609578</v>
      </c>
      <c r="P66" s="12">
        <f>P10+P44</f>
        <v>17648422</v>
      </c>
      <c r="Q66" s="164">
        <f t="shared" si="2"/>
        <v>100.22058450236571</v>
      </c>
      <c r="S66" s="162">
        <f>F66/D66*100</f>
        <v>126.05154176152642</v>
      </c>
    </row>
    <row r="67" spans="1:19" ht="15.75" x14ac:dyDescent="0.2">
      <c r="A67" s="7"/>
      <c r="B67" s="174">
        <v>40000000</v>
      </c>
      <c r="C67" s="179" t="s">
        <v>40</v>
      </c>
      <c r="D67" s="12">
        <f>D68</f>
        <v>43938900</v>
      </c>
      <c r="E67" s="12">
        <f>E68</f>
        <v>48015673</v>
      </c>
      <c r="F67" s="12">
        <f>F68</f>
        <v>48013607</v>
      </c>
      <c r="G67" s="12">
        <f>G68</f>
        <v>-2066</v>
      </c>
      <c r="H67" s="164">
        <f t="shared" si="11"/>
        <v>99.995697238274673</v>
      </c>
      <c r="I67" s="12">
        <f>I68</f>
        <v>0</v>
      </c>
      <c r="J67" s="12">
        <f>J68</f>
        <v>300000</v>
      </c>
      <c r="K67" s="12">
        <f>K68</f>
        <v>300000</v>
      </c>
      <c r="L67" s="12">
        <f>L68</f>
        <v>0</v>
      </c>
      <c r="M67" s="164"/>
      <c r="N67" s="12">
        <f t="shared" si="1"/>
        <v>43938900</v>
      </c>
      <c r="O67" s="12">
        <f>O68</f>
        <v>48315673</v>
      </c>
      <c r="P67" s="12">
        <f>P68</f>
        <v>48313607</v>
      </c>
      <c r="Q67" s="164">
        <f t="shared" si="2"/>
        <v>99.995723954833466</v>
      </c>
      <c r="S67" s="161">
        <f>F66-D66</f>
        <v>3364244</v>
      </c>
    </row>
    <row r="68" spans="1:19" ht="15.75" x14ac:dyDescent="0.2">
      <c r="A68" s="7"/>
      <c r="B68" s="174">
        <v>41000000</v>
      </c>
      <c r="C68" s="179" t="s">
        <v>41</v>
      </c>
      <c r="D68" s="12">
        <f>D69+D71+D75+D78</f>
        <v>43938900</v>
      </c>
      <c r="E68" s="12">
        <f>E69+E71+E75+E78</f>
        <v>48015673</v>
      </c>
      <c r="F68" s="12">
        <f>F69+F71+F75+F78</f>
        <v>48013607</v>
      </c>
      <c r="G68" s="12">
        <f>G69+G71+G75+G78</f>
        <v>-2066</v>
      </c>
      <c r="H68" s="164">
        <f t="shared" si="11"/>
        <v>99.995697238274673</v>
      </c>
      <c r="I68" s="12">
        <f>I69+I71+I75+I78</f>
        <v>0</v>
      </c>
      <c r="J68" s="12">
        <f>J69+J71+J75+J78</f>
        <v>300000</v>
      </c>
      <c r="K68" s="12">
        <f>K69+K71+K75+K78</f>
        <v>300000</v>
      </c>
      <c r="L68" s="12">
        <f>L69+L71+L75+L78</f>
        <v>0</v>
      </c>
      <c r="M68" s="164"/>
      <c r="N68" s="12">
        <f t="shared" si="1"/>
        <v>43938900</v>
      </c>
      <c r="O68" s="12">
        <f>O69+O71+O75+O78</f>
        <v>48315673</v>
      </c>
      <c r="P68" s="12">
        <f>P69+P71+P75+P78</f>
        <v>48313607</v>
      </c>
      <c r="Q68" s="164">
        <f t="shared" si="2"/>
        <v>99.995723954833466</v>
      </c>
    </row>
    <row r="69" spans="1:19" ht="31.5" x14ac:dyDescent="0.2">
      <c r="A69" s="7"/>
      <c r="B69" s="174">
        <v>41020000</v>
      </c>
      <c r="C69" s="179" t="s">
        <v>42</v>
      </c>
      <c r="D69" s="12">
        <f>D70</f>
        <v>11272800</v>
      </c>
      <c r="E69" s="12">
        <f>E70</f>
        <v>11272800</v>
      </c>
      <c r="F69" s="12">
        <f>F70</f>
        <v>11272800</v>
      </c>
      <c r="G69" s="12">
        <f>G70</f>
        <v>0</v>
      </c>
      <c r="H69" s="164">
        <f t="shared" si="11"/>
        <v>100</v>
      </c>
      <c r="I69" s="12">
        <f>I70</f>
        <v>0</v>
      </c>
      <c r="J69" s="12">
        <f>J70</f>
        <v>0</v>
      </c>
      <c r="K69" s="12">
        <f>K70</f>
        <v>0</v>
      </c>
      <c r="L69" s="12">
        <f>L70</f>
        <v>0</v>
      </c>
      <c r="M69" s="164"/>
      <c r="N69" s="12">
        <f t="shared" si="1"/>
        <v>11272800</v>
      </c>
      <c r="O69" s="12">
        <f>O70</f>
        <v>11272800</v>
      </c>
      <c r="P69" s="12">
        <f>P70</f>
        <v>11272800</v>
      </c>
      <c r="Q69" s="164">
        <f t="shared" si="2"/>
        <v>100</v>
      </c>
    </row>
    <row r="70" spans="1:19" ht="21.75" customHeight="1" x14ac:dyDescent="0.2">
      <c r="A70" s="7"/>
      <c r="B70" s="163">
        <v>41020100</v>
      </c>
      <c r="C70" s="171" t="s">
        <v>43</v>
      </c>
      <c r="D70" s="9">
        <v>11272800</v>
      </c>
      <c r="E70" s="9">
        <v>11272800</v>
      </c>
      <c r="F70" s="9">
        <v>11272800</v>
      </c>
      <c r="G70" s="9">
        <f t="shared" si="10"/>
        <v>0</v>
      </c>
      <c r="H70" s="168">
        <f t="shared" si="11"/>
        <v>100</v>
      </c>
      <c r="I70" s="9"/>
      <c r="J70" s="9"/>
      <c r="K70" s="9"/>
      <c r="L70" s="9"/>
      <c r="M70" s="168"/>
      <c r="N70" s="12">
        <f t="shared" si="1"/>
        <v>11272800</v>
      </c>
      <c r="O70" s="9">
        <f>E70</f>
        <v>11272800</v>
      </c>
      <c r="P70" s="9">
        <f>F70</f>
        <v>11272800</v>
      </c>
      <c r="Q70" s="164">
        <f t="shared" si="2"/>
        <v>100</v>
      </c>
    </row>
    <row r="71" spans="1:19" ht="31.5" x14ac:dyDescent="0.2">
      <c r="A71" s="7"/>
      <c r="B71" s="174">
        <v>41030000</v>
      </c>
      <c r="C71" s="179" t="s">
        <v>44</v>
      </c>
      <c r="D71" s="12">
        <f>D72+D73</f>
        <v>29802400</v>
      </c>
      <c r="E71" s="12">
        <f>E72+E73+E74</f>
        <v>32880082</v>
      </c>
      <c r="F71" s="12">
        <f>F72+F73+F74</f>
        <v>32880082</v>
      </c>
      <c r="G71" s="12">
        <f>G72+G73+G74</f>
        <v>0</v>
      </c>
      <c r="H71" s="164">
        <f t="shared" si="11"/>
        <v>100</v>
      </c>
      <c r="I71" s="12">
        <f>I72+I73+I74</f>
        <v>0</v>
      </c>
      <c r="J71" s="12">
        <f>J72+J73+J74</f>
        <v>0</v>
      </c>
      <c r="K71" s="12">
        <f>K72+K73+K74</f>
        <v>0</v>
      </c>
      <c r="L71" s="12">
        <f>L72+L73+L74</f>
        <v>0</v>
      </c>
      <c r="M71" s="164">
        <f>M72+M73+M74</f>
        <v>0</v>
      </c>
      <c r="N71" s="12">
        <f t="shared" si="1"/>
        <v>29802400</v>
      </c>
      <c r="O71" s="9">
        <f t="shared" ref="O71:O82" si="18">E71</f>
        <v>32880082</v>
      </c>
      <c r="P71" s="9">
        <f t="shared" ref="P71:P82" si="19">F71</f>
        <v>32880082</v>
      </c>
      <c r="Q71" s="164">
        <f t="shared" si="2"/>
        <v>100</v>
      </c>
    </row>
    <row r="72" spans="1:19" ht="33.75" customHeight="1" x14ac:dyDescent="0.2">
      <c r="A72" s="7"/>
      <c r="B72" s="163">
        <v>41033900</v>
      </c>
      <c r="C72" s="171" t="s">
        <v>45</v>
      </c>
      <c r="D72" s="9">
        <v>29802400</v>
      </c>
      <c r="E72" s="9">
        <v>29802400</v>
      </c>
      <c r="F72" s="9">
        <v>29802400</v>
      </c>
      <c r="G72" s="9">
        <f t="shared" si="10"/>
        <v>0</v>
      </c>
      <c r="H72" s="168">
        <f t="shared" si="11"/>
        <v>100</v>
      </c>
      <c r="I72" s="9"/>
      <c r="J72" s="9"/>
      <c r="K72" s="9"/>
      <c r="L72" s="9"/>
      <c r="M72" s="168"/>
      <c r="N72" s="12">
        <f>D72+I72</f>
        <v>29802400</v>
      </c>
      <c r="O72" s="9">
        <f t="shared" si="18"/>
        <v>29802400</v>
      </c>
      <c r="P72" s="9">
        <f t="shared" si="19"/>
        <v>29802400</v>
      </c>
      <c r="Q72" s="164">
        <f t="shared" si="2"/>
        <v>100</v>
      </c>
    </row>
    <row r="73" spans="1:19" ht="49.5" customHeight="1" x14ac:dyDescent="0.2">
      <c r="A73" s="7"/>
      <c r="B73" s="163">
        <v>41034500</v>
      </c>
      <c r="C73" s="171" t="s">
        <v>202</v>
      </c>
      <c r="D73" s="9"/>
      <c r="E73" s="9">
        <v>2427682</v>
      </c>
      <c r="F73" s="9">
        <v>2427682</v>
      </c>
      <c r="G73" s="9"/>
      <c r="H73" s="168">
        <f t="shared" si="11"/>
        <v>100</v>
      </c>
      <c r="I73" s="9"/>
      <c r="J73" s="9"/>
      <c r="K73" s="9"/>
      <c r="L73" s="9"/>
      <c r="M73" s="168"/>
      <c r="N73" s="12">
        <f>D73+I73</f>
        <v>0</v>
      </c>
      <c r="O73" s="9">
        <f t="shared" si="18"/>
        <v>2427682</v>
      </c>
      <c r="P73" s="9">
        <f t="shared" si="19"/>
        <v>2427682</v>
      </c>
      <c r="Q73" s="164">
        <f t="shared" si="2"/>
        <v>100</v>
      </c>
    </row>
    <row r="74" spans="1:19" ht="70.5" customHeight="1" x14ac:dyDescent="0.2">
      <c r="A74" s="7"/>
      <c r="B74" s="175">
        <v>41035500</v>
      </c>
      <c r="C74" s="171" t="s">
        <v>219</v>
      </c>
      <c r="D74" s="9"/>
      <c r="E74" s="9">
        <v>650000</v>
      </c>
      <c r="F74" s="9">
        <v>650000</v>
      </c>
      <c r="G74" s="9"/>
      <c r="H74" s="168">
        <f t="shared" si="11"/>
        <v>100</v>
      </c>
      <c r="I74" s="9"/>
      <c r="J74" s="9"/>
      <c r="K74" s="9"/>
      <c r="L74" s="9"/>
      <c r="M74" s="168"/>
      <c r="N74" s="12">
        <f>D74+I74</f>
        <v>0</v>
      </c>
      <c r="O74" s="9">
        <f t="shared" ref="O74" si="20">E74</f>
        <v>650000</v>
      </c>
      <c r="P74" s="9">
        <f t="shared" ref="P74" si="21">F74</f>
        <v>650000</v>
      </c>
      <c r="Q74" s="164">
        <f t="shared" ref="Q74" si="22">P74/O74*100</f>
        <v>100</v>
      </c>
    </row>
    <row r="75" spans="1:19" s="14" customFormat="1" ht="41.25" customHeight="1" x14ac:dyDescent="0.2">
      <c r="A75" s="13"/>
      <c r="B75" s="174">
        <v>41040000</v>
      </c>
      <c r="C75" s="179" t="s">
        <v>46</v>
      </c>
      <c r="D75" s="12">
        <f>D76</f>
        <v>2732300</v>
      </c>
      <c r="E75" s="12">
        <f>E76+E77</f>
        <v>2932300</v>
      </c>
      <c r="F75" s="12">
        <f>F76+F77</f>
        <v>2932300</v>
      </c>
      <c r="G75" s="12">
        <f>G76+G77</f>
        <v>0</v>
      </c>
      <c r="H75" s="164">
        <f t="shared" si="11"/>
        <v>100</v>
      </c>
      <c r="I75" s="12">
        <f>I76</f>
        <v>0</v>
      </c>
      <c r="J75" s="12">
        <f>J76</f>
        <v>0</v>
      </c>
      <c r="K75" s="12">
        <f>K76</f>
        <v>0</v>
      </c>
      <c r="L75" s="12">
        <f>L76</f>
        <v>0</v>
      </c>
      <c r="M75" s="164"/>
      <c r="N75" s="12">
        <f t="shared" si="1"/>
        <v>2732300</v>
      </c>
      <c r="O75" s="9">
        <f t="shared" si="18"/>
        <v>2932300</v>
      </c>
      <c r="P75" s="9">
        <f t="shared" si="19"/>
        <v>2932300</v>
      </c>
      <c r="Q75" s="164">
        <f t="shared" si="2"/>
        <v>100</v>
      </c>
    </row>
    <row r="76" spans="1:19" ht="78.75" x14ac:dyDescent="0.2">
      <c r="A76" s="7"/>
      <c r="B76" s="163">
        <v>41040200</v>
      </c>
      <c r="C76" s="171" t="s">
        <v>47</v>
      </c>
      <c r="D76" s="9">
        <v>2732300</v>
      </c>
      <c r="E76" s="9">
        <v>2732300</v>
      </c>
      <c r="F76" s="9">
        <v>2732300</v>
      </c>
      <c r="G76" s="9">
        <f t="shared" si="10"/>
        <v>0</v>
      </c>
      <c r="H76" s="168">
        <f t="shared" si="11"/>
        <v>100</v>
      </c>
      <c r="I76" s="9"/>
      <c r="J76" s="9"/>
      <c r="K76" s="9"/>
      <c r="L76" s="12">
        <f>K76-J76</f>
        <v>0</v>
      </c>
      <c r="M76" s="168"/>
      <c r="N76" s="12">
        <f t="shared" si="1"/>
        <v>2732300</v>
      </c>
      <c r="O76" s="9">
        <f t="shared" si="18"/>
        <v>2732300</v>
      </c>
      <c r="P76" s="9">
        <f t="shared" si="19"/>
        <v>2732300</v>
      </c>
      <c r="Q76" s="164">
        <f t="shared" si="2"/>
        <v>100</v>
      </c>
    </row>
    <row r="77" spans="1:19" ht="106.5" customHeight="1" x14ac:dyDescent="0.2">
      <c r="A77" s="7"/>
      <c r="B77" s="163">
        <v>41040500</v>
      </c>
      <c r="C77" s="182" t="s">
        <v>262</v>
      </c>
      <c r="D77" s="9"/>
      <c r="E77" s="9">
        <v>200000</v>
      </c>
      <c r="F77" s="9">
        <v>200000</v>
      </c>
      <c r="G77" s="9"/>
      <c r="H77" s="168">
        <f t="shared" si="11"/>
        <v>100</v>
      </c>
      <c r="I77" s="9"/>
      <c r="J77" s="9"/>
      <c r="K77" s="9"/>
      <c r="L77" s="12"/>
      <c r="M77" s="168"/>
      <c r="N77" s="12"/>
      <c r="O77" s="9">
        <f t="shared" si="18"/>
        <v>200000</v>
      </c>
      <c r="P77" s="9">
        <f t="shared" si="19"/>
        <v>200000</v>
      </c>
      <c r="Q77" s="164">
        <f t="shared" si="2"/>
        <v>100</v>
      </c>
    </row>
    <row r="78" spans="1:19" ht="31.5" x14ac:dyDescent="0.2">
      <c r="A78" s="7"/>
      <c r="B78" s="174">
        <v>41050000</v>
      </c>
      <c r="C78" s="179" t="s">
        <v>48</v>
      </c>
      <c r="D78" s="12">
        <f>D82</f>
        <v>131400</v>
      </c>
      <c r="E78" s="12">
        <f>SUM(E79:E82)</f>
        <v>930491</v>
      </c>
      <c r="F78" s="12">
        <f>SUM(F79:F82)</f>
        <v>928425</v>
      </c>
      <c r="G78" s="12">
        <f>SUM(G79:G82)</f>
        <v>-2066</v>
      </c>
      <c r="H78" s="164">
        <f t="shared" si="11"/>
        <v>99.77796668640535</v>
      </c>
      <c r="I78" s="12">
        <f>SUM(I79:I82)</f>
        <v>0</v>
      </c>
      <c r="J78" s="12">
        <f>SUM(J79:J82)</f>
        <v>300000</v>
      </c>
      <c r="K78" s="12">
        <f>SUM(K79:K82)</f>
        <v>300000</v>
      </c>
      <c r="L78" s="12">
        <f>SUM(L79:L82)</f>
        <v>0</v>
      </c>
      <c r="M78" s="164">
        <f>SUM(M79:M82)</f>
        <v>0</v>
      </c>
      <c r="N78" s="12">
        <f t="shared" si="1"/>
        <v>131400</v>
      </c>
      <c r="O78" s="12">
        <f>SUM(O79:O82)</f>
        <v>1230491</v>
      </c>
      <c r="P78" s="12">
        <f>SUM(P79:P82)</f>
        <v>1228425</v>
      </c>
      <c r="Q78" s="164">
        <f t="shared" si="2"/>
        <v>99.832099544003157</v>
      </c>
    </row>
    <row r="79" spans="1:19" ht="66.75" customHeight="1" x14ac:dyDescent="0.2">
      <c r="A79" s="7"/>
      <c r="B79" s="175">
        <v>41051400</v>
      </c>
      <c r="C79" s="171" t="s">
        <v>220</v>
      </c>
      <c r="D79" s="12"/>
      <c r="E79" s="9">
        <v>404700</v>
      </c>
      <c r="F79" s="9">
        <v>404596</v>
      </c>
      <c r="G79" s="9">
        <f t="shared" si="10"/>
        <v>-104</v>
      </c>
      <c r="H79" s="164">
        <f t="shared" si="11"/>
        <v>99.974301952063257</v>
      </c>
      <c r="I79" s="12"/>
      <c r="J79" s="12"/>
      <c r="K79" s="12"/>
      <c r="L79" s="12">
        <f>K79-J79</f>
        <v>0</v>
      </c>
      <c r="M79" s="164"/>
      <c r="N79" s="12">
        <f t="shared" ref="N79" si="23">D79+I79</f>
        <v>0</v>
      </c>
      <c r="O79" s="9">
        <f>E79</f>
        <v>404700</v>
      </c>
      <c r="P79" s="9">
        <f t="shared" ref="P79:P80" si="24">F79</f>
        <v>404596</v>
      </c>
      <c r="Q79" s="164">
        <f t="shared" ref="Q79:Q81" si="25">P79/O79*100</f>
        <v>99.974301952063257</v>
      </c>
    </row>
    <row r="80" spans="1:19" ht="84.75" customHeight="1" x14ac:dyDescent="0.2">
      <c r="A80" s="7"/>
      <c r="B80" s="163">
        <v>41053500</v>
      </c>
      <c r="C80" s="171" t="s">
        <v>261</v>
      </c>
      <c r="D80" s="12"/>
      <c r="E80" s="9">
        <v>250000</v>
      </c>
      <c r="F80" s="9">
        <v>249638</v>
      </c>
      <c r="G80" s="9">
        <f t="shared" si="10"/>
        <v>-362</v>
      </c>
      <c r="H80" s="164">
        <f t="shared" si="11"/>
        <v>99.855199999999996</v>
      </c>
      <c r="I80" s="12"/>
      <c r="J80" s="12"/>
      <c r="K80" s="12"/>
      <c r="L80" s="12"/>
      <c r="M80" s="164"/>
      <c r="N80" s="12"/>
      <c r="O80" s="9">
        <f>E80</f>
        <v>250000</v>
      </c>
      <c r="P80" s="9">
        <f t="shared" si="24"/>
        <v>249638</v>
      </c>
      <c r="Q80" s="164">
        <f t="shared" si="25"/>
        <v>99.855199999999996</v>
      </c>
    </row>
    <row r="81" spans="1:17" ht="23.25" customHeight="1" x14ac:dyDescent="0.2">
      <c r="A81" s="7"/>
      <c r="B81" s="163">
        <v>41053900</v>
      </c>
      <c r="C81" s="171" t="s">
        <v>142</v>
      </c>
      <c r="D81" s="12"/>
      <c r="E81" s="9">
        <v>100000</v>
      </c>
      <c r="F81" s="9">
        <v>98401</v>
      </c>
      <c r="G81" s="9">
        <f t="shared" si="10"/>
        <v>-1599</v>
      </c>
      <c r="H81" s="164">
        <f t="shared" si="11"/>
        <v>98.40100000000001</v>
      </c>
      <c r="I81" s="12"/>
      <c r="J81" s="9">
        <v>300000</v>
      </c>
      <c r="K81" s="9">
        <v>300000</v>
      </c>
      <c r="L81" s="12">
        <f>K81-J81</f>
        <v>0</v>
      </c>
      <c r="M81" s="164"/>
      <c r="N81" s="12"/>
      <c r="O81" s="9">
        <f>E81+J81</f>
        <v>400000</v>
      </c>
      <c r="P81" s="9">
        <f>F81+K81</f>
        <v>398401</v>
      </c>
      <c r="Q81" s="164">
        <f t="shared" si="25"/>
        <v>99.600250000000003</v>
      </c>
    </row>
    <row r="82" spans="1:17" ht="65.25" customHeight="1" x14ac:dyDescent="0.2">
      <c r="A82" s="7"/>
      <c r="B82" s="163">
        <v>41055000</v>
      </c>
      <c r="C82" s="171" t="s">
        <v>49</v>
      </c>
      <c r="D82" s="9">
        <v>131400</v>
      </c>
      <c r="E82" s="9">
        <v>175791</v>
      </c>
      <c r="F82" s="9">
        <v>175790</v>
      </c>
      <c r="G82" s="9">
        <f t="shared" si="10"/>
        <v>-1</v>
      </c>
      <c r="H82" s="168">
        <f t="shared" si="11"/>
        <v>99.999431142663724</v>
      </c>
      <c r="I82" s="9"/>
      <c r="J82" s="9"/>
      <c r="K82" s="9"/>
      <c r="L82" s="12">
        <f>K82-J82</f>
        <v>0</v>
      </c>
      <c r="M82" s="168"/>
      <c r="N82" s="12">
        <f t="shared" si="1"/>
        <v>131400</v>
      </c>
      <c r="O82" s="9">
        <f t="shared" si="18"/>
        <v>175791</v>
      </c>
      <c r="P82" s="9">
        <f t="shared" si="19"/>
        <v>175790</v>
      </c>
      <c r="Q82" s="164">
        <f t="shared" si="2"/>
        <v>99.999431142663724</v>
      </c>
    </row>
    <row r="83" spans="1:17" ht="30.75" customHeight="1" x14ac:dyDescent="0.2">
      <c r="A83" s="199" t="s">
        <v>71</v>
      </c>
      <c r="B83" s="200"/>
      <c r="C83" s="200"/>
      <c r="D83" s="10">
        <f>D66+D67</f>
        <v>56852700</v>
      </c>
      <c r="E83" s="10">
        <f>E66+E67</f>
        <v>64107473</v>
      </c>
      <c r="F83" s="10">
        <f>F66+F67</f>
        <v>64291651</v>
      </c>
      <c r="G83" s="10">
        <f>G66+G67</f>
        <v>184178</v>
      </c>
      <c r="H83" s="167">
        <f t="shared" si="11"/>
        <v>100.28729567924164</v>
      </c>
      <c r="I83" s="10">
        <f>I66+I67</f>
        <v>285100</v>
      </c>
      <c r="J83" s="10">
        <f>J66+J67</f>
        <v>1817778</v>
      </c>
      <c r="K83" s="10">
        <f>K66+K67</f>
        <v>1670378</v>
      </c>
      <c r="L83" s="10">
        <f>L66+L67</f>
        <v>-147400</v>
      </c>
      <c r="M83" s="167">
        <f>K83/J83*100</f>
        <v>91.891199035305732</v>
      </c>
      <c r="N83" s="10">
        <f>N66+N67</f>
        <v>57137800</v>
      </c>
      <c r="O83" s="10">
        <f>O66+O67</f>
        <v>65925251</v>
      </c>
      <c r="P83" s="10">
        <f>P66+P67</f>
        <v>65962029</v>
      </c>
      <c r="Q83" s="167">
        <f>P83/O83*100</f>
        <v>100.05578742506418</v>
      </c>
    </row>
    <row r="87" spans="1:17" ht="18.75" x14ac:dyDescent="0.3">
      <c r="C87" s="240" t="s">
        <v>276</v>
      </c>
      <c r="D87" s="240"/>
      <c r="E87" s="240"/>
      <c r="F87" s="241"/>
      <c r="G87" s="241"/>
      <c r="H87" s="241"/>
      <c r="I87" s="242" t="s">
        <v>277</v>
      </c>
      <c r="J87" s="242"/>
      <c r="K87" s="242"/>
      <c r="L87" s="242"/>
      <c r="M87" s="242"/>
      <c r="N87" s="242"/>
      <c r="O87" s="242"/>
      <c r="P87" s="242"/>
    </row>
    <row r="92" spans="1:17" x14ac:dyDescent="0.2">
      <c r="F92">
        <f>F12/F66*100</f>
        <v>48.692631620850761</v>
      </c>
      <c r="G92" s="161">
        <f>F83-D83</f>
        <v>7438951</v>
      </c>
    </row>
    <row r="96" spans="1:17" ht="18.75" x14ac:dyDescent="0.3">
      <c r="O96" s="18">
        <f>13617343+30946</f>
        <v>13648289</v>
      </c>
    </row>
  </sheetData>
  <mergeCells count="14">
    <mergeCell ref="C87:E87"/>
    <mergeCell ref="I87:P87"/>
    <mergeCell ref="B5:P5"/>
    <mergeCell ref="M7:O7"/>
    <mergeCell ref="O1:P1"/>
    <mergeCell ref="G2:H2"/>
    <mergeCell ref="A83:C83"/>
    <mergeCell ref="D8:H8"/>
    <mergeCell ref="I8:M8"/>
    <mergeCell ref="C8:C9"/>
    <mergeCell ref="B8:B9"/>
    <mergeCell ref="N8:Q8"/>
    <mergeCell ref="O2:P2"/>
    <mergeCell ref="O3:P3"/>
  </mergeCells>
  <pageMargins left="0.39370078740157483" right="0.39370078740157483" top="0.98425196850393704" bottom="0.39370078740157483" header="0" footer="0"/>
  <pageSetup paperSize="9" scale="55" fitToHeight="500" orientation="landscape" r:id="rId1"/>
  <rowBreaks count="3" manualBreakCount="3">
    <brk id="22" min="1" max="16" man="1"/>
    <brk id="48" min="1" max="16" man="1"/>
    <brk id="70" min="1" max="16" man="1"/>
  </rowBreaks>
  <colBreaks count="1" manualBreakCount="1">
    <brk id="17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4"/>
  <sheetViews>
    <sheetView showZeros="0" view="pageBreakPreview" topLeftCell="A13" zoomScale="66" zoomScaleNormal="75" zoomScaleSheetLayoutView="66" workbookViewId="0">
      <selection activeCell="H22" sqref="H22"/>
    </sheetView>
  </sheetViews>
  <sheetFormatPr defaultRowHeight="12.75" x14ac:dyDescent="0.2"/>
  <cols>
    <col min="1" max="1" width="16.28515625" style="26" customWidth="1"/>
    <col min="2" max="2" width="56" style="27" customWidth="1"/>
    <col min="3" max="3" width="17.5703125" style="46" customWidth="1"/>
    <col min="4" max="4" width="17.28515625" style="19" customWidth="1"/>
    <col min="5" max="6" width="14.5703125" style="19" customWidth="1"/>
    <col min="7" max="7" width="15.7109375" style="19" customWidth="1"/>
    <col min="8" max="8" width="14.140625" style="19" customWidth="1"/>
    <col min="9" max="9" width="15.42578125" style="19" customWidth="1"/>
    <col min="10" max="10" width="16.28515625" style="19" customWidth="1"/>
    <col min="11" max="11" width="15.7109375" style="19" customWidth="1"/>
    <col min="12" max="12" width="16.7109375" style="19" customWidth="1"/>
    <col min="13" max="13" width="14" style="19" bestFit="1" customWidth="1"/>
    <col min="14" max="14" width="14.7109375" style="19" customWidth="1"/>
    <col min="15" max="250" width="9.140625" style="19"/>
    <col min="251" max="251" width="10.140625" style="19" customWidth="1"/>
    <col min="252" max="252" width="26.140625" style="19" customWidth="1"/>
    <col min="253" max="253" width="12.5703125" style="19" customWidth="1"/>
    <col min="254" max="254" width="15.85546875" style="19" customWidth="1"/>
    <col min="255" max="255" width="16.42578125" style="19" customWidth="1"/>
    <col min="256" max="256" width="15.28515625" style="19" customWidth="1"/>
    <col min="257" max="257" width="7.7109375" style="19" customWidth="1"/>
    <col min="258" max="258" width="8.28515625" style="19" customWidth="1"/>
    <col min="259" max="259" width="12.42578125" style="19" customWidth="1"/>
    <col min="260" max="260" width="12.7109375" style="19" customWidth="1"/>
    <col min="261" max="261" width="15.7109375" style="19" customWidth="1"/>
    <col min="262" max="262" width="14.140625" style="19" customWidth="1"/>
    <col min="263" max="263" width="8" style="19" customWidth="1"/>
    <col min="264" max="264" width="13.42578125" style="19" customWidth="1"/>
    <col min="265" max="265" width="13.85546875" style="19" customWidth="1"/>
    <col min="266" max="266" width="16.42578125" style="19" customWidth="1"/>
    <col min="267" max="267" width="15.7109375" style="19" customWidth="1"/>
    <col min="268" max="268" width="9.85546875" style="19" customWidth="1"/>
    <col min="269" max="506" width="9.140625" style="19"/>
    <col min="507" max="507" width="10.140625" style="19" customWidth="1"/>
    <col min="508" max="508" width="26.140625" style="19" customWidth="1"/>
    <col min="509" max="509" width="12.5703125" style="19" customWidth="1"/>
    <col min="510" max="510" width="15.85546875" style="19" customWidth="1"/>
    <col min="511" max="511" width="16.42578125" style="19" customWidth="1"/>
    <col min="512" max="512" width="15.28515625" style="19" customWidth="1"/>
    <col min="513" max="513" width="7.7109375" style="19" customWidth="1"/>
    <col min="514" max="514" width="8.28515625" style="19" customWidth="1"/>
    <col min="515" max="515" width="12.42578125" style="19" customWidth="1"/>
    <col min="516" max="516" width="12.7109375" style="19" customWidth="1"/>
    <col min="517" max="517" width="15.7109375" style="19" customWidth="1"/>
    <col min="518" max="518" width="14.140625" style="19" customWidth="1"/>
    <col min="519" max="519" width="8" style="19" customWidth="1"/>
    <col min="520" max="520" width="13.42578125" style="19" customWidth="1"/>
    <col min="521" max="521" width="13.85546875" style="19" customWidth="1"/>
    <col min="522" max="522" width="16.42578125" style="19" customWidth="1"/>
    <col min="523" max="523" width="15.7109375" style="19" customWidth="1"/>
    <col min="524" max="524" width="9.85546875" style="19" customWidth="1"/>
    <col min="525" max="762" width="9.140625" style="19"/>
    <col min="763" max="763" width="10.140625" style="19" customWidth="1"/>
    <col min="764" max="764" width="26.140625" style="19" customWidth="1"/>
    <col min="765" max="765" width="12.5703125" style="19" customWidth="1"/>
    <col min="766" max="766" width="15.85546875" style="19" customWidth="1"/>
    <col min="767" max="767" width="16.42578125" style="19" customWidth="1"/>
    <col min="768" max="768" width="15.28515625" style="19" customWidth="1"/>
    <col min="769" max="769" width="7.7109375" style="19" customWidth="1"/>
    <col min="770" max="770" width="8.28515625" style="19" customWidth="1"/>
    <col min="771" max="771" width="12.42578125" style="19" customWidth="1"/>
    <col min="772" max="772" width="12.7109375" style="19" customWidth="1"/>
    <col min="773" max="773" width="15.7109375" style="19" customWidth="1"/>
    <col min="774" max="774" width="14.140625" style="19" customWidth="1"/>
    <col min="775" max="775" width="8" style="19" customWidth="1"/>
    <col min="776" max="776" width="13.42578125" style="19" customWidth="1"/>
    <col min="777" max="777" width="13.85546875" style="19" customWidth="1"/>
    <col min="778" max="778" width="16.42578125" style="19" customWidth="1"/>
    <col min="779" max="779" width="15.7109375" style="19" customWidth="1"/>
    <col min="780" max="780" width="9.85546875" style="19" customWidth="1"/>
    <col min="781" max="1018" width="9.140625" style="19"/>
    <col min="1019" max="1019" width="10.140625" style="19" customWidth="1"/>
    <col min="1020" max="1020" width="26.140625" style="19" customWidth="1"/>
    <col min="1021" max="1021" width="12.5703125" style="19" customWidth="1"/>
    <col min="1022" max="1022" width="15.85546875" style="19" customWidth="1"/>
    <col min="1023" max="1023" width="16.42578125" style="19" customWidth="1"/>
    <col min="1024" max="1024" width="15.28515625" style="19" customWidth="1"/>
    <col min="1025" max="1025" width="7.7109375" style="19" customWidth="1"/>
    <col min="1026" max="1026" width="8.28515625" style="19" customWidth="1"/>
    <col min="1027" max="1027" width="12.42578125" style="19" customWidth="1"/>
    <col min="1028" max="1028" width="12.7109375" style="19" customWidth="1"/>
    <col min="1029" max="1029" width="15.7109375" style="19" customWidth="1"/>
    <col min="1030" max="1030" width="14.140625" style="19" customWidth="1"/>
    <col min="1031" max="1031" width="8" style="19" customWidth="1"/>
    <col min="1032" max="1032" width="13.42578125" style="19" customWidth="1"/>
    <col min="1033" max="1033" width="13.85546875" style="19" customWidth="1"/>
    <col min="1034" max="1034" width="16.42578125" style="19" customWidth="1"/>
    <col min="1035" max="1035" width="15.7109375" style="19" customWidth="1"/>
    <col min="1036" max="1036" width="9.85546875" style="19" customWidth="1"/>
    <col min="1037" max="1274" width="9.140625" style="19"/>
    <col min="1275" max="1275" width="10.140625" style="19" customWidth="1"/>
    <col min="1276" max="1276" width="26.140625" style="19" customWidth="1"/>
    <col min="1277" max="1277" width="12.5703125" style="19" customWidth="1"/>
    <col min="1278" max="1278" width="15.85546875" style="19" customWidth="1"/>
    <col min="1279" max="1279" width="16.42578125" style="19" customWidth="1"/>
    <col min="1280" max="1280" width="15.28515625" style="19" customWidth="1"/>
    <col min="1281" max="1281" width="7.7109375" style="19" customWidth="1"/>
    <col min="1282" max="1282" width="8.28515625" style="19" customWidth="1"/>
    <col min="1283" max="1283" width="12.42578125" style="19" customWidth="1"/>
    <col min="1284" max="1284" width="12.7109375" style="19" customWidth="1"/>
    <col min="1285" max="1285" width="15.7109375" style="19" customWidth="1"/>
    <col min="1286" max="1286" width="14.140625" style="19" customWidth="1"/>
    <col min="1287" max="1287" width="8" style="19" customWidth="1"/>
    <col min="1288" max="1288" width="13.42578125" style="19" customWidth="1"/>
    <col min="1289" max="1289" width="13.85546875" style="19" customWidth="1"/>
    <col min="1290" max="1290" width="16.42578125" style="19" customWidth="1"/>
    <col min="1291" max="1291" width="15.7109375" style="19" customWidth="1"/>
    <col min="1292" max="1292" width="9.85546875" style="19" customWidth="1"/>
    <col min="1293" max="1530" width="9.140625" style="19"/>
    <col min="1531" max="1531" width="10.140625" style="19" customWidth="1"/>
    <col min="1532" max="1532" width="26.140625" style="19" customWidth="1"/>
    <col min="1533" max="1533" width="12.5703125" style="19" customWidth="1"/>
    <col min="1534" max="1534" width="15.85546875" style="19" customWidth="1"/>
    <col min="1535" max="1535" width="16.42578125" style="19" customWidth="1"/>
    <col min="1536" max="1536" width="15.28515625" style="19" customWidth="1"/>
    <col min="1537" max="1537" width="7.7109375" style="19" customWidth="1"/>
    <col min="1538" max="1538" width="8.28515625" style="19" customWidth="1"/>
    <col min="1539" max="1539" width="12.42578125" style="19" customWidth="1"/>
    <col min="1540" max="1540" width="12.7109375" style="19" customWidth="1"/>
    <col min="1541" max="1541" width="15.7109375" style="19" customWidth="1"/>
    <col min="1542" max="1542" width="14.140625" style="19" customWidth="1"/>
    <col min="1543" max="1543" width="8" style="19" customWidth="1"/>
    <col min="1544" max="1544" width="13.42578125" style="19" customWidth="1"/>
    <col min="1545" max="1545" width="13.85546875" style="19" customWidth="1"/>
    <col min="1546" max="1546" width="16.42578125" style="19" customWidth="1"/>
    <col min="1547" max="1547" width="15.7109375" style="19" customWidth="1"/>
    <col min="1548" max="1548" width="9.85546875" style="19" customWidth="1"/>
    <col min="1549" max="1786" width="9.140625" style="19"/>
    <col min="1787" max="1787" width="10.140625" style="19" customWidth="1"/>
    <col min="1788" max="1788" width="26.140625" style="19" customWidth="1"/>
    <col min="1789" max="1789" width="12.5703125" style="19" customWidth="1"/>
    <col min="1790" max="1790" width="15.85546875" style="19" customWidth="1"/>
    <col min="1791" max="1791" width="16.42578125" style="19" customWidth="1"/>
    <col min="1792" max="1792" width="15.28515625" style="19" customWidth="1"/>
    <col min="1793" max="1793" width="7.7109375" style="19" customWidth="1"/>
    <col min="1794" max="1794" width="8.28515625" style="19" customWidth="1"/>
    <col min="1795" max="1795" width="12.42578125" style="19" customWidth="1"/>
    <col min="1796" max="1796" width="12.7109375" style="19" customWidth="1"/>
    <col min="1797" max="1797" width="15.7109375" style="19" customWidth="1"/>
    <col min="1798" max="1798" width="14.140625" style="19" customWidth="1"/>
    <col min="1799" max="1799" width="8" style="19" customWidth="1"/>
    <col min="1800" max="1800" width="13.42578125" style="19" customWidth="1"/>
    <col min="1801" max="1801" width="13.85546875" style="19" customWidth="1"/>
    <col min="1802" max="1802" width="16.42578125" style="19" customWidth="1"/>
    <col min="1803" max="1803" width="15.7109375" style="19" customWidth="1"/>
    <col min="1804" max="1804" width="9.85546875" style="19" customWidth="1"/>
    <col min="1805" max="2042" width="9.140625" style="19"/>
    <col min="2043" max="2043" width="10.140625" style="19" customWidth="1"/>
    <col min="2044" max="2044" width="26.140625" style="19" customWidth="1"/>
    <col min="2045" max="2045" width="12.5703125" style="19" customWidth="1"/>
    <col min="2046" max="2046" width="15.85546875" style="19" customWidth="1"/>
    <col min="2047" max="2047" width="16.42578125" style="19" customWidth="1"/>
    <col min="2048" max="2048" width="15.28515625" style="19" customWidth="1"/>
    <col min="2049" max="2049" width="7.7109375" style="19" customWidth="1"/>
    <col min="2050" max="2050" width="8.28515625" style="19" customWidth="1"/>
    <col min="2051" max="2051" width="12.42578125" style="19" customWidth="1"/>
    <col min="2052" max="2052" width="12.7109375" style="19" customWidth="1"/>
    <col min="2053" max="2053" width="15.7109375" style="19" customWidth="1"/>
    <col min="2054" max="2054" width="14.140625" style="19" customWidth="1"/>
    <col min="2055" max="2055" width="8" style="19" customWidth="1"/>
    <col min="2056" max="2056" width="13.42578125" style="19" customWidth="1"/>
    <col min="2057" max="2057" width="13.85546875" style="19" customWidth="1"/>
    <col min="2058" max="2058" width="16.42578125" style="19" customWidth="1"/>
    <col min="2059" max="2059" width="15.7109375" style="19" customWidth="1"/>
    <col min="2060" max="2060" width="9.85546875" style="19" customWidth="1"/>
    <col min="2061" max="2298" width="9.140625" style="19"/>
    <col min="2299" max="2299" width="10.140625" style="19" customWidth="1"/>
    <col min="2300" max="2300" width="26.140625" style="19" customWidth="1"/>
    <col min="2301" max="2301" width="12.5703125" style="19" customWidth="1"/>
    <col min="2302" max="2302" width="15.85546875" style="19" customWidth="1"/>
    <col min="2303" max="2303" width="16.42578125" style="19" customWidth="1"/>
    <col min="2304" max="2304" width="15.28515625" style="19" customWidth="1"/>
    <col min="2305" max="2305" width="7.7109375" style="19" customWidth="1"/>
    <col min="2306" max="2306" width="8.28515625" style="19" customWidth="1"/>
    <col min="2307" max="2307" width="12.42578125" style="19" customWidth="1"/>
    <col min="2308" max="2308" width="12.7109375" style="19" customWidth="1"/>
    <col min="2309" max="2309" width="15.7109375" style="19" customWidth="1"/>
    <col min="2310" max="2310" width="14.140625" style="19" customWidth="1"/>
    <col min="2311" max="2311" width="8" style="19" customWidth="1"/>
    <col min="2312" max="2312" width="13.42578125" style="19" customWidth="1"/>
    <col min="2313" max="2313" width="13.85546875" style="19" customWidth="1"/>
    <col min="2314" max="2314" width="16.42578125" style="19" customWidth="1"/>
    <col min="2315" max="2315" width="15.7109375" style="19" customWidth="1"/>
    <col min="2316" max="2316" width="9.85546875" style="19" customWidth="1"/>
    <col min="2317" max="2554" width="9.140625" style="19"/>
    <col min="2555" max="2555" width="10.140625" style="19" customWidth="1"/>
    <col min="2556" max="2556" width="26.140625" style="19" customWidth="1"/>
    <col min="2557" max="2557" width="12.5703125" style="19" customWidth="1"/>
    <col min="2558" max="2558" width="15.85546875" style="19" customWidth="1"/>
    <col min="2559" max="2559" width="16.42578125" style="19" customWidth="1"/>
    <col min="2560" max="2560" width="15.28515625" style="19" customWidth="1"/>
    <col min="2561" max="2561" width="7.7109375" style="19" customWidth="1"/>
    <col min="2562" max="2562" width="8.28515625" style="19" customWidth="1"/>
    <col min="2563" max="2563" width="12.42578125" style="19" customWidth="1"/>
    <col min="2564" max="2564" width="12.7109375" style="19" customWidth="1"/>
    <col min="2565" max="2565" width="15.7109375" style="19" customWidth="1"/>
    <col min="2566" max="2566" width="14.140625" style="19" customWidth="1"/>
    <col min="2567" max="2567" width="8" style="19" customWidth="1"/>
    <col min="2568" max="2568" width="13.42578125" style="19" customWidth="1"/>
    <col min="2569" max="2569" width="13.85546875" style="19" customWidth="1"/>
    <col min="2570" max="2570" width="16.42578125" style="19" customWidth="1"/>
    <col min="2571" max="2571" width="15.7109375" style="19" customWidth="1"/>
    <col min="2572" max="2572" width="9.85546875" style="19" customWidth="1"/>
    <col min="2573" max="2810" width="9.140625" style="19"/>
    <col min="2811" max="2811" width="10.140625" style="19" customWidth="1"/>
    <col min="2812" max="2812" width="26.140625" style="19" customWidth="1"/>
    <col min="2813" max="2813" width="12.5703125" style="19" customWidth="1"/>
    <col min="2814" max="2814" width="15.85546875" style="19" customWidth="1"/>
    <col min="2815" max="2815" width="16.42578125" style="19" customWidth="1"/>
    <col min="2816" max="2816" width="15.28515625" style="19" customWidth="1"/>
    <col min="2817" max="2817" width="7.7109375" style="19" customWidth="1"/>
    <col min="2818" max="2818" width="8.28515625" style="19" customWidth="1"/>
    <col min="2819" max="2819" width="12.42578125" style="19" customWidth="1"/>
    <col min="2820" max="2820" width="12.7109375" style="19" customWidth="1"/>
    <col min="2821" max="2821" width="15.7109375" style="19" customWidth="1"/>
    <col min="2822" max="2822" width="14.140625" style="19" customWidth="1"/>
    <col min="2823" max="2823" width="8" style="19" customWidth="1"/>
    <col min="2824" max="2824" width="13.42578125" style="19" customWidth="1"/>
    <col min="2825" max="2825" width="13.85546875" style="19" customWidth="1"/>
    <col min="2826" max="2826" width="16.42578125" style="19" customWidth="1"/>
    <col min="2827" max="2827" width="15.7109375" style="19" customWidth="1"/>
    <col min="2828" max="2828" width="9.85546875" style="19" customWidth="1"/>
    <col min="2829" max="3066" width="9.140625" style="19"/>
    <col min="3067" max="3067" width="10.140625" style="19" customWidth="1"/>
    <col min="3068" max="3068" width="26.140625" style="19" customWidth="1"/>
    <col min="3069" max="3069" width="12.5703125" style="19" customWidth="1"/>
    <col min="3070" max="3070" width="15.85546875" style="19" customWidth="1"/>
    <col min="3071" max="3071" width="16.42578125" style="19" customWidth="1"/>
    <col min="3072" max="3072" width="15.28515625" style="19" customWidth="1"/>
    <col min="3073" max="3073" width="7.7109375" style="19" customWidth="1"/>
    <col min="3074" max="3074" width="8.28515625" style="19" customWidth="1"/>
    <col min="3075" max="3075" width="12.42578125" style="19" customWidth="1"/>
    <col min="3076" max="3076" width="12.7109375" style="19" customWidth="1"/>
    <col min="3077" max="3077" width="15.7109375" style="19" customWidth="1"/>
    <col min="3078" max="3078" width="14.140625" style="19" customWidth="1"/>
    <col min="3079" max="3079" width="8" style="19" customWidth="1"/>
    <col min="3080" max="3080" width="13.42578125" style="19" customWidth="1"/>
    <col min="3081" max="3081" width="13.85546875" style="19" customWidth="1"/>
    <col min="3082" max="3082" width="16.42578125" style="19" customWidth="1"/>
    <col min="3083" max="3083" width="15.7109375" style="19" customWidth="1"/>
    <col min="3084" max="3084" width="9.85546875" style="19" customWidth="1"/>
    <col min="3085" max="3322" width="9.140625" style="19"/>
    <col min="3323" max="3323" width="10.140625" style="19" customWidth="1"/>
    <col min="3324" max="3324" width="26.140625" style="19" customWidth="1"/>
    <col min="3325" max="3325" width="12.5703125" style="19" customWidth="1"/>
    <col min="3326" max="3326" width="15.85546875" style="19" customWidth="1"/>
    <col min="3327" max="3327" width="16.42578125" style="19" customWidth="1"/>
    <col min="3328" max="3328" width="15.28515625" style="19" customWidth="1"/>
    <col min="3329" max="3329" width="7.7109375" style="19" customWidth="1"/>
    <col min="3330" max="3330" width="8.28515625" style="19" customWidth="1"/>
    <col min="3331" max="3331" width="12.42578125" style="19" customWidth="1"/>
    <col min="3332" max="3332" width="12.7109375" style="19" customWidth="1"/>
    <col min="3333" max="3333" width="15.7109375" style="19" customWidth="1"/>
    <col min="3334" max="3334" width="14.140625" style="19" customWidth="1"/>
    <col min="3335" max="3335" width="8" style="19" customWidth="1"/>
    <col min="3336" max="3336" width="13.42578125" style="19" customWidth="1"/>
    <col min="3337" max="3337" width="13.85546875" style="19" customWidth="1"/>
    <col min="3338" max="3338" width="16.42578125" style="19" customWidth="1"/>
    <col min="3339" max="3339" width="15.7109375" style="19" customWidth="1"/>
    <col min="3340" max="3340" width="9.85546875" style="19" customWidth="1"/>
    <col min="3341" max="3578" width="9.140625" style="19"/>
    <col min="3579" max="3579" width="10.140625" style="19" customWidth="1"/>
    <col min="3580" max="3580" width="26.140625" style="19" customWidth="1"/>
    <col min="3581" max="3581" width="12.5703125" style="19" customWidth="1"/>
    <col min="3582" max="3582" width="15.85546875" style="19" customWidth="1"/>
    <col min="3583" max="3583" width="16.42578125" style="19" customWidth="1"/>
    <col min="3584" max="3584" width="15.28515625" style="19" customWidth="1"/>
    <col min="3585" max="3585" width="7.7109375" style="19" customWidth="1"/>
    <col min="3586" max="3586" width="8.28515625" style="19" customWidth="1"/>
    <col min="3587" max="3587" width="12.42578125" style="19" customWidth="1"/>
    <col min="3588" max="3588" width="12.7109375" style="19" customWidth="1"/>
    <col min="3589" max="3589" width="15.7109375" style="19" customWidth="1"/>
    <col min="3590" max="3590" width="14.140625" style="19" customWidth="1"/>
    <col min="3591" max="3591" width="8" style="19" customWidth="1"/>
    <col min="3592" max="3592" width="13.42578125" style="19" customWidth="1"/>
    <col min="3593" max="3593" width="13.85546875" style="19" customWidth="1"/>
    <col min="3594" max="3594" width="16.42578125" style="19" customWidth="1"/>
    <col min="3595" max="3595" width="15.7109375" style="19" customWidth="1"/>
    <col min="3596" max="3596" width="9.85546875" style="19" customWidth="1"/>
    <col min="3597" max="3834" width="9.140625" style="19"/>
    <col min="3835" max="3835" width="10.140625" style="19" customWidth="1"/>
    <col min="3836" max="3836" width="26.140625" style="19" customWidth="1"/>
    <col min="3837" max="3837" width="12.5703125" style="19" customWidth="1"/>
    <col min="3838" max="3838" width="15.85546875" style="19" customWidth="1"/>
    <col min="3839" max="3839" width="16.42578125" style="19" customWidth="1"/>
    <col min="3840" max="3840" width="15.28515625" style="19" customWidth="1"/>
    <col min="3841" max="3841" width="7.7109375" style="19" customWidth="1"/>
    <col min="3842" max="3842" width="8.28515625" style="19" customWidth="1"/>
    <col min="3843" max="3843" width="12.42578125" style="19" customWidth="1"/>
    <col min="3844" max="3844" width="12.7109375" style="19" customWidth="1"/>
    <col min="3845" max="3845" width="15.7109375" style="19" customWidth="1"/>
    <col min="3846" max="3846" width="14.140625" style="19" customWidth="1"/>
    <col min="3847" max="3847" width="8" style="19" customWidth="1"/>
    <col min="3848" max="3848" width="13.42578125" style="19" customWidth="1"/>
    <col min="3849" max="3849" width="13.85546875" style="19" customWidth="1"/>
    <col min="3850" max="3850" width="16.42578125" style="19" customWidth="1"/>
    <col min="3851" max="3851" width="15.7109375" style="19" customWidth="1"/>
    <col min="3852" max="3852" width="9.85546875" style="19" customWidth="1"/>
    <col min="3853" max="4090" width="9.140625" style="19"/>
    <col min="4091" max="4091" width="10.140625" style="19" customWidth="1"/>
    <col min="4092" max="4092" width="26.140625" style="19" customWidth="1"/>
    <col min="4093" max="4093" width="12.5703125" style="19" customWidth="1"/>
    <col min="4094" max="4094" width="15.85546875" style="19" customWidth="1"/>
    <col min="4095" max="4095" width="16.42578125" style="19" customWidth="1"/>
    <col min="4096" max="4096" width="15.28515625" style="19" customWidth="1"/>
    <col min="4097" max="4097" width="7.7109375" style="19" customWidth="1"/>
    <col min="4098" max="4098" width="8.28515625" style="19" customWidth="1"/>
    <col min="4099" max="4099" width="12.42578125" style="19" customWidth="1"/>
    <col min="4100" max="4100" width="12.7109375" style="19" customWidth="1"/>
    <col min="4101" max="4101" width="15.7109375" style="19" customWidth="1"/>
    <col min="4102" max="4102" width="14.140625" style="19" customWidth="1"/>
    <col min="4103" max="4103" width="8" style="19" customWidth="1"/>
    <col min="4104" max="4104" width="13.42578125" style="19" customWidth="1"/>
    <col min="4105" max="4105" width="13.85546875" style="19" customWidth="1"/>
    <col min="4106" max="4106" width="16.42578125" style="19" customWidth="1"/>
    <col min="4107" max="4107" width="15.7109375" style="19" customWidth="1"/>
    <col min="4108" max="4108" width="9.85546875" style="19" customWidth="1"/>
    <col min="4109" max="4346" width="9.140625" style="19"/>
    <col min="4347" max="4347" width="10.140625" style="19" customWidth="1"/>
    <col min="4348" max="4348" width="26.140625" style="19" customWidth="1"/>
    <col min="4349" max="4349" width="12.5703125" style="19" customWidth="1"/>
    <col min="4350" max="4350" width="15.85546875" style="19" customWidth="1"/>
    <col min="4351" max="4351" width="16.42578125" style="19" customWidth="1"/>
    <col min="4352" max="4352" width="15.28515625" style="19" customWidth="1"/>
    <col min="4353" max="4353" width="7.7109375" style="19" customWidth="1"/>
    <col min="4354" max="4354" width="8.28515625" style="19" customWidth="1"/>
    <col min="4355" max="4355" width="12.42578125" style="19" customWidth="1"/>
    <col min="4356" max="4356" width="12.7109375" style="19" customWidth="1"/>
    <col min="4357" max="4357" width="15.7109375" style="19" customWidth="1"/>
    <col min="4358" max="4358" width="14.140625" style="19" customWidth="1"/>
    <col min="4359" max="4359" width="8" style="19" customWidth="1"/>
    <col min="4360" max="4360" width="13.42578125" style="19" customWidth="1"/>
    <col min="4361" max="4361" width="13.85546875" style="19" customWidth="1"/>
    <col min="4362" max="4362" width="16.42578125" style="19" customWidth="1"/>
    <col min="4363" max="4363" width="15.7109375" style="19" customWidth="1"/>
    <col min="4364" max="4364" width="9.85546875" style="19" customWidth="1"/>
    <col min="4365" max="4602" width="9.140625" style="19"/>
    <col min="4603" max="4603" width="10.140625" style="19" customWidth="1"/>
    <col min="4604" max="4604" width="26.140625" style="19" customWidth="1"/>
    <col min="4605" max="4605" width="12.5703125" style="19" customWidth="1"/>
    <col min="4606" max="4606" width="15.85546875" style="19" customWidth="1"/>
    <col min="4607" max="4607" width="16.42578125" style="19" customWidth="1"/>
    <col min="4608" max="4608" width="15.28515625" style="19" customWidth="1"/>
    <col min="4609" max="4609" width="7.7109375" style="19" customWidth="1"/>
    <col min="4610" max="4610" width="8.28515625" style="19" customWidth="1"/>
    <col min="4611" max="4611" width="12.42578125" style="19" customWidth="1"/>
    <col min="4612" max="4612" width="12.7109375" style="19" customWidth="1"/>
    <col min="4613" max="4613" width="15.7109375" style="19" customWidth="1"/>
    <col min="4614" max="4614" width="14.140625" style="19" customWidth="1"/>
    <col min="4615" max="4615" width="8" style="19" customWidth="1"/>
    <col min="4616" max="4616" width="13.42578125" style="19" customWidth="1"/>
    <col min="4617" max="4617" width="13.85546875" style="19" customWidth="1"/>
    <col min="4618" max="4618" width="16.42578125" style="19" customWidth="1"/>
    <col min="4619" max="4619" width="15.7109375" style="19" customWidth="1"/>
    <col min="4620" max="4620" width="9.85546875" style="19" customWidth="1"/>
    <col min="4621" max="4858" width="9.140625" style="19"/>
    <col min="4859" max="4859" width="10.140625" style="19" customWidth="1"/>
    <col min="4860" max="4860" width="26.140625" style="19" customWidth="1"/>
    <col min="4861" max="4861" width="12.5703125" style="19" customWidth="1"/>
    <col min="4862" max="4862" width="15.85546875" style="19" customWidth="1"/>
    <col min="4863" max="4863" width="16.42578125" style="19" customWidth="1"/>
    <col min="4864" max="4864" width="15.28515625" style="19" customWidth="1"/>
    <col min="4865" max="4865" width="7.7109375" style="19" customWidth="1"/>
    <col min="4866" max="4866" width="8.28515625" style="19" customWidth="1"/>
    <col min="4867" max="4867" width="12.42578125" style="19" customWidth="1"/>
    <col min="4868" max="4868" width="12.7109375" style="19" customWidth="1"/>
    <col min="4869" max="4869" width="15.7109375" style="19" customWidth="1"/>
    <col min="4870" max="4870" width="14.140625" style="19" customWidth="1"/>
    <col min="4871" max="4871" width="8" style="19" customWidth="1"/>
    <col min="4872" max="4872" width="13.42578125" style="19" customWidth="1"/>
    <col min="4873" max="4873" width="13.85546875" style="19" customWidth="1"/>
    <col min="4874" max="4874" width="16.42578125" style="19" customWidth="1"/>
    <col min="4875" max="4875" width="15.7109375" style="19" customWidth="1"/>
    <col min="4876" max="4876" width="9.85546875" style="19" customWidth="1"/>
    <col min="4877" max="5114" width="9.140625" style="19"/>
    <col min="5115" max="5115" width="10.140625" style="19" customWidth="1"/>
    <col min="5116" max="5116" width="26.140625" style="19" customWidth="1"/>
    <col min="5117" max="5117" width="12.5703125" style="19" customWidth="1"/>
    <col min="5118" max="5118" width="15.85546875" style="19" customWidth="1"/>
    <col min="5119" max="5119" width="16.42578125" style="19" customWidth="1"/>
    <col min="5120" max="5120" width="15.28515625" style="19" customWidth="1"/>
    <col min="5121" max="5121" width="7.7109375" style="19" customWidth="1"/>
    <col min="5122" max="5122" width="8.28515625" style="19" customWidth="1"/>
    <col min="5123" max="5123" width="12.42578125" style="19" customWidth="1"/>
    <col min="5124" max="5124" width="12.7109375" style="19" customWidth="1"/>
    <col min="5125" max="5125" width="15.7109375" style="19" customWidth="1"/>
    <col min="5126" max="5126" width="14.140625" style="19" customWidth="1"/>
    <col min="5127" max="5127" width="8" style="19" customWidth="1"/>
    <col min="5128" max="5128" width="13.42578125" style="19" customWidth="1"/>
    <col min="5129" max="5129" width="13.85546875" style="19" customWidth="1"/>
    <col min="5130" max="5130" width="16.42578125" style="19" customWidth="1"/>
    <col min="5131" max="5131" width="15.7109375" style="19" customWidth="1"/>
    <col min="5132" max="5132" width="9.85546875" style="19" customWidth="1"/>
    <col min="5133" max="5370" width="9.140625" style="19"/>
    <col min="5371" max="5371" width="10.140625" style="19" customWidth="1"/>
    <col min="5372" max="5372" width="26.140625" style="19" customWidth="1"/>
    <col min="5373" max="5373" width="12.5703125" style="19" customWidth="1"/>
    <col min="5374" max="5374" width="15.85546875" style="19" customWidth="1"/>
    <col min="5375" max="5375" width="16.42578125" style="19" customWidth="1"/>
    <col min="5376" max="5376" width="15.28515625" style="19" customWidth="1"/>
    <col min="5377" max="5377" width="7.7109375" style="19" customWidth="1"/>
    <col min="5378" max="5378" width="8.28515625" style="19" customWidth="1"/>
    <col min="5379" max="5379" width="12.42578125" style="19" customWidth="1"/>
    <col min="5380" max="5380" width="12.7109375" style="19" customWidth="1"/>
    <col min="5381" max="5381" width="15.7109375" style="19" customWidth="1"/>
    <col min="5382" max="5382" width="14.140625" style="19" customWidth="1"/>
    <col min="5383" max="5383" width="8" style="19" customWidth="1"/>
    <col min="5384" max="5384" width="13.42578125" style="19" customWidth="1"/>
    <col min="5385" max="5385" width="13.85546875" style="19" customWidth="1"/>
    <col min="5386" max="5386" width="16.42578125" style="19" customWidth="1"/>
    <col min="5387" max="5387" width="15.7109375" style="19" customWidth="1"/>
    <col min="5388" max="5388" width="9.85546875" style="19" customWidth="1"/>
    <col min="5389" max="5626" width="9.140625" style="19"/>
    <col min="5627" max="5627" width="10.140625" style="19" customWidth="1"/>
    <col min="5628" max="5628" width="26.140625" style="19" customWidth="1"/>
    <col min="5629" max="5629" width="12.5703125" style="19" customWidth="1"/>
    <col min="5630" max="5630" width="15.85546875" style="19" customWidth="1"/>
    <col min="5631" max="5631" width="16.42578125" style="19" customWidth="1"/>
    <col min="5632" max="5632" width="15.28515625" style="19" customWidth="1"/>
    <col min="5633" max="5633" width="7.7109375" style="19" customWidth="1"/>
    <col min="5634" max="5634" width="8.28515625" style="19" customWidth="1"/>
    <col min="5635" max="5635" width="12.42578125" style="19" customWidth="1"/>
    <col min="5636" max="5636" width="12.7109375" style="19" customWidth="1"/>
    <col min="5637" max="5637" width="15.7109375" style="19" customWidth="1"/>
    <col min="5638" max="5638" width="14.140625" style="19" customWidth="1"/>
    <col min="5639" max="5639" width="8" style="19" customWidth="1"/>
    <col min="5640" max="5640" width="13.42578125" style="19" customWidth="1"/>
    <col min="5641" max="5641" width="13.85546875" style="19" customWidth="1"/>
    <col min="5642" max="5642" width="16.42578125" style="19" customWidth="1"/>
    <col min="5643" max="5643" width="15.7109375" style="19" customWidth="1"/>
    <col min="5644" max="5644" width="9.85546875" style="19" customWidth="1"/>
    <col min="5645" max="5882" width="9.140625" style="19"/>
    <col min="5883" max="5883" width="10.140625" style="19" customWidth="1"/>
    <col min="5884" max="5884" width="26.140625" style="19" customWidth="1"/>
    <col min="5885" max="5885" width="12.5703125" style="19" customWidth="1"/>
    <col min="5886" max="5886" width="15.85546875" style="19" customWidth="1"/>
    <col min="5887" max="5887" width="16.42578125" style="19" customWidth="1"/>
    <col min="5888" max="5888" width="15.28515625" style="19" customWidth="1"/>
    <col min="5889" max="5889" width="7.7109375" style="19" customWidth="1"/>
    <col min="5890" max="5890" width="8.28515625" style="19" customWidth="1"/>
    <col min="5891" max="5891" width="12.42578125" style="19" customWidth="1"/>
    <col min="5892" max="5892" width="12.7109375" style="19" customWidth="1"/>
    <col min="5893" max="5893" width="15.7109375" style="19" customWidth="1"/>
    <col min="5894" max="5894" width="14.140625" style="19" customWidth="1"/>
    <col min="5895" max="5895" width="8" style="19" customWidth="1"/>
    <col min="5896" max="5896" width="13.42578125" style="19" customWidth="1"/>
    <col min="5897" max="5897" width="13.85546875" style="19" customWidth="1"/>
    <col min="5898" max="5898" width="16.42578125" style="19" customWidth="1"/>
    <col min="5899" max="5899" width="15.7109375" style="19" customWidth="1"/>
    <col min="5900" max="5900" width="9.85546875" style="19" customWidth="1"/>
    <col min="5901" max="6138" width="9.140625" style="19"/>
    <col min="6139" max="6139" width="10.140625" style="19" customWidth="1"/>
    <col min="6140" max="6140" width="26.140625" style="19" customWidth="1"/>
    <col min="6141" max="6141" width="12.5703125" style="19" customWidth="1"/>
    <col min="6142" max="6142" width="15.85546875" style="19" customWidth="1"/>
    <col min="6143" max="6143" width="16.42578125" style="19" customWidth="1"/>
    <col min="6144" max="6144" width="15.28515625" style="19" customWidth="1"/>
    <col min="6145" max="6145" width="7.7109375" style="19" customWidth="1"/>
    <col min="6146" max="6146" width="8.28515625" style="19" customWidth="1"/>
    <col min="6147" max="6147" width="12.42578125" style="19" customWidth="1"/>
    <col min="6148" max="6148" width="12.7109375" style="19" customWidth="1"/>
    <col min="6149" max="6149" width="15.7109375" style="19" customWidth="1"/>
    <col min="6150" max="6150" width="14.140625" style="19" customWidth="1"/>
    <col min="6151" max="6151" width="8" style="19" customWidth="1"/>
    <col min="6152" max="6152" width="13.42578125" style="19" customWidth="1"/>
    <col min="6153" max="6153" width="13.85546875" style="19" customWidth="1"/>
    <col min="6154" max="6154" width="16.42578125" style="19" customWidth="1"/>
    <col min="6155" max="6155" width="15.7109375" style="19" customWidth="1"/>
    <col min="6156" max="6156" width="9.85546875" style="19" customWidth="1"/>
    <col min="6157" max="6394" width="9.140625" style="19"/>
    <col min="6395" max="6395" width="10.140625" style="19" customWidth="1"/>
    <col min="6396" max="6396" width="26.140625" style="19" customWidth="1"/>
    <col min="6397" max="6397" width="12.5703125" style="19" customWidth="1"/>
    <col min="6398" max="6398" width="15.85546875" style="19" customWidth="1"/>
    <col min="6399" max="6399" width="16.42578125" style="19" customWidth="1"/>
    <col min="6400" max="6400" width="15.28515625" style="19" customWidth="1"/>
    <col min="6401" max="6401" width="7.7109375" style="19" customWidth="1"/>
    <col min="6402" max="6402" width="8.28515625" style="19" customWidth="1"/>
    <col min="6403" max="6403" width="12.42578125" style="19" customWidth="1"/>
    <col min="6404" max="6404" width="12.7109375" style="19" customWidth="1"/>
    <col min="6405" max="6405" width="15.7109375" style="19" customWidth="1"/>
    <col min="6406" max="6406" width="14.140625" style="19" customWidth="1"/>
    <col min="6407" max="6407" width="8" style="19" customWidth="1"/>
    <col min="6408" max="6408" width="13.42578125" style="19" customWidth="1"/>
    <col min="6409" max="6409" width="13.85546875" style="19" customWidth="1"/>
    <col min="6410" max="6410" width="16.42578125" style="19" customWidth="1"/>
    <col min="6411" max="6411" width="15.7109375" style="19" customWidth="1"/>
    <col min="6412" max="6412" width="9.85546875" style="19" customWidth="1"/>
    <col min="6413" max="6650" width="9.140625" style="19"/>
    <col min="6651" max="6651" width="10.140625" style="19" customWidth="1"/>
    <col min="6652" max="6652" width="26.140625" style="19" customWidth="1"/>
    <col min="6653" max="6653" width="12.5703125" style="19" customWidth="1"/>
    <col min="6654" max="6654" width="15.85546875" style="19" customWidth="1"/>
    <col min="6655" max="6655" width="16.42578125" style="19" customWidth="1"/>
    <col min="6656" max="6656" width="15.28515625" style="19" customWidth="1"/>
    <col min="6657" max="6657" width="7.7109375" style="19" customWidth="1"/>
    <col min="6658" max="6658" width="8.28515625" style="19" customWidth="1"/>
    <col min="6659" max="6659" width="12.42578125" style="19" customWidth="1"/>
    <col min="6660" max="6660" width="12.7109375" style="19" customWidth="1"/>
    <col min="6661" max="6661" width="15.7109375" style="19" customWidth="1"/>
    <col min="6662" max="6662" width="14.140625" style="19" customWidth="1"/>
    <col min="6663" max="6663" width="8" style="19" customWidth="1"/>
    <col min="6664" max="6664" width="13.42578125" style="19" customWidth="1"/>
    <col min="6665" max="6665" width="13.85546875" style="19" customWidth="1"/>
    <col min="6666" max="6666" width="16.42578125" style="19" customWidth="1"/>
    <col min="6667" max="6667" width="15.7109375" style="19" customWidth="1"/>
    <col min="6668" max="6668" width="9.85546875" style="19" customWidth="1"/>
    <col min="6669" max="6906" width="9.140625" style="19"/>
    <col min="6907" max="6907" width="10.140625" style="19" customWidth="1"/>
    <col min="6908" max="6908" width="26.140625" style="19" customWidth="1"/>
    <col min="6909" max="6909" width="12.5703125" style="19" customWidth="1"/>
    <col min="6910" max="6910" width="15.85546875" style="19" customWidth="1"/>
    <col min="6911" max="6911" width="16.42578125" style="19" customWidth="1"/>
    <col min="6912" max="6912" width="15.28515625" style="19" customWidth="1"/>
    <col min="6913" max="6913" width="7.7109375" style="19" customWidth="1"/>
    <col min="6914" max="6914" width="8.28515625" style="19" customWidth="1"/>
    <col min="6915" max="6915" width="12.42578125" style="19" customWidth="1"/>
    <col min="6916" max="6916" width="12.7109375" style="19" customWidth="1"/>
    <col min="6917" max="6917" width="15.7109375" style="19" customWidth="1"/>
    <col min="6918" max="6918" width="14.140625" style="19" customWidth="1"/>
    <col min="6919" max="6919" width="8" style="19" customWidth="1"/>
    <col min="6920" max="6920" width="13.42578125" style="19" customWidth="1"/>
    <col min="6921" max="6921" width="13.85546875" style="19" customWidth="1"/>
    <col min="6922" max="6922" width="16.42578125" style="19" customWidth="1"/>
    <col min="6923" max="6923" width="15.7109375" style="19" customWidth="1"/>
    <col min="6924" max="6924" width="9.85546875" style="19" customWidth="1"/>
    <col min="6925" max="7162" width="9.140625" style="19"/>
    <col min="7163" max="7163" width="10.140625" style="19" customWidth="1"/>
    <col min="7164" max="7164" width="26.140625" style="19" customWidth="1"/>
    <col min="7165" max="7165" width="12.5703125" style="19" customWidth="1"/>
    <col min="7166" max="7166" width="15.85546875" style="19" customWidth="1"/>
    <col min="7167" max="7167" width="16.42578125" style="19" customWidth="1"/>
    <col min="7168" max="7168" width="15.28515625" style="19" customWidth="1"/>
    <col min="7169" max="7169" width="7.7109375" style="19" customWidth="1"/>
    <col min="7170" max="7170" width="8.28515625" style="19" customWidth="1"/>
    <col min="7171" max="7171" width="12.42578125" style="19" customWidth="1"/>
    <col min="7172" max="7172" width="12.7109375" style="19" customWidth="1"/>
    <col min="7173" max="7173" width="15.7109375" style="19" customWidth="1"/>
    <col min="7174" max="7174" width="14.140625" style="19" customWidth="1"/>
    <col min="7175" max="7175" width="8" style="19" customWidth="1"/>
    <col min="7176" max="7176" width="13.42578125" style="19" customWidth="1"/>
    <col min="7177" max="7177" width="13.85546875" style="19" customWidth="1"/>
    <col min="7178" max="7178" width="16.42578125" style="19" customWidth="1"/>
    <col min="7179" max="7179" width="15.7109375" style="19" customWidth="1"/>
    <col min="7180" max="7180" width="9.85546875" style="19" customWidth="1"/>
    <col min="7181" max="7418" width="9.140625" style="19"/>
    <col min="7419" max="7419" width="10.140625" style="19" customWidth="1"/>
    <col min="7420" max="7420" width="26.140625" style="19" customWidth="1"/>
    <col min="7421" max="7421" width="12.5703125" style="19" customWidth="1"/>
    <col min="7422" max="7422" width="15.85546875" style="19" customWidth="1"/>
    <col min="7423" max="7423" width="16.42578125" style="19" customWidth="1"/>
    <col min="7424" max="7424" width="15.28515625" style="19" customWidth="1"/>
    <col min="7425" max="7425" width="7.7109375" style="19" customWidth="1"/>
    <col min="7426" max="7426" width="8.28515625" style="19" customWidth="1"/>
    <col min="7427" max="7427" width="12.42578125" style="19" customWidth="1"/>
    <col min="7428" max="7428" width="12.7109375" style="19" customWidth="1"/>
    <col min="7429" max="7429" width="15.7109375" style="19" customWidth="1"/>
    <col min="7430" max="7430" width="14.140625" style="19" customWidth="1"/>
    <col min="7431" max="7431" width="8" style="19" customWidth="1"/>
    <col min="7432" max="7432" width="13.42578125" style="19" customWidth="1"/>
    <col min="7433" max="7433" width="13.85546875" style="19" customWidth="1"/>
    <col min="7434" max="7434" width="16.42578125" style="19" customWidth="1"/>
    <col min="7435" max="7435" width="15.7109375" style="19" customWidth="1"/>
    <col min="7436" max="7436" width="9.85546875" style="19" customWidth="1"/>
    <col min="7437" max="7674" width="9.140625" style="19"/>
    <col min="7675" max="7675" width="10.140625" style="19" customWidth="1"/>
    <col min="7676" max="7676" width="26.140625" style="19" customWidth="1"/>
    <col min="7677" max="7677" width="12.5703125" style="19" customWidth="1"/>
    <col min="7678" max="7678" width="15.85546875" style="19" customWidth="1"/>
    <col min="7679" max="7679" width="16.42578125" style="19" customWidth="1"/>
    <col min="7680" max="7680" width="15.28515625" style="19" customWidth="1"/>
    <col min="7681" max="7681" width="7.7109375" style="19" customWidth="1"/>
    <col min="7682" max="7682" width="8.28515625" style="19" customWidth="1"/>
    <col min="7683" max="7683" width="12.42578125" style="19" customWidth="1"/>
    <col min="7684" max="7684" width="12.7109375" style="19" customWidth="1"/>
    <col min="7685" max="7685" width="15.7109375" style="19" customWidth="1"/>
    <col min="7686" max="7686" width="14.140625" style="19" customWidth="1"/>
    <col min="7687" max="7687" width="8" style="19" customWidth="1"/>
    <col min="7688" max="7688" width="13.42578125" style="19" customWidth="1"/>
    <col min="7689" max="7689" width="13.85546875" style="19" customWidth="1"/>
    <col min="7690" max="7690" width="16.42578125" style="19" customWidth="1"/>
    <col min="7691" max="7691" width="15.7109375" style="19" customWidth="1"/>
    <col min="7692" max="7692" width="9.85546875" style="19" customWidth="1"/>
    <col min="7693" max="7930" width="9.140625" style="19"/>
    <col min="7931" max="7931" width="10.140625" style="19" customWidth="1"/>
    <col min="7932" max="7932" width="26.140625" style="19" customWidth="1"/>
    <col min="7933" max="7933" width="12.5703125" style="19" customWidth="1"/>
    <col min="7934" max="7934" width="15.85546875" style="19" customWidth="1"/>
    <col min="7935" max="7935" width="16.42578125" style="19" customWidth="1"/>
    <col min="7936" max="7936" width="15.28515625" style="19" customWidth="1"/>
    <col min="7937" max="7937" width="7.7109375" style="19" customWidth="1"/>
    <col min="7938" max="7938" width="8.28515625" style="19" customWidth="1"/>
    <col min="7939" max="7939" width="12.42578125" style="19" customWidth="1"/>
    <col min="7940" max="7940" width="12.7109375" style="19" customWidth="1"/>
    <col min="7941" max="7941" width="15.7109375" style="19" customWidth="1"/>
    <col min="7942" max="7942" width="14.140625" style="19" customWidth="1"/>
    <col min="7943" max="7943" width="8" style="19" customWidth="1"/>
    <col min="7944" max="7944" width="13.42578125" style="19" customWidth="1"/>
    <col min="7945" max="7945" width="13.85546875" style="19" customWidth="1"/>
    <col min="7946" max="7946" width="16.42578125" style="19" customWidth="1"/>
    <col min="7947" max="7947" width="15.7109375" style="19" customWidth="1"/>
    <col min="7948" max="7948" width="9.85546875" style="19" customWidth="1"/>
    <col min="7949" max="8186" width="9.140625" style="19"/>
    <col min="8187" max="8187" width="10.140625" style="19" customWidth="1"/>
    <col min="8188" max="8188" width="26.140625" style="19" customWidth="1"/>
    <col min="8189" max="8189" width="12.5703125" style="19" customWidth="1"/>
    <col min="8190" max="8190" width="15.85546875" style="19" customWidth="1"/>
    <col min="8191" max="8191" width="16.42578125" style="19" customWidth="1"/>
    <col min="8192" max="8192" width="15.28515625" style="19" customWidth="1"/>
    <col min="8193" max="8193" width="7.7109375" style="19" customWidth="1"/>
    <col min="8194" max="8194" width="8.28515625" style="19" customWidth="1"/>
    <col min="8195" max="8195" width="12.42578125" style="19" customWidth="1"/>
    <col min="8196" max="8196" width="12.7109375" style="19" customWidth="1"/>
    <col min="8197" max="8197" width="15.7109375" style="19" customWidth="1"/>
    <col min="8198" max="8198" width="14.140625" style="19" customWidth="1"/>
    <col min="8199" max="8199" width="8" style="19" customWidth="1"/>
    <col min="8200" max="8200" width="13.42578125" style="19" customWidth="1"/>
    <col min="8201" max="8201" width="13.85546875" style="19" customWidth="1"/>
    <col min="8202" max="8202" width="16.42578125" style="19" customWidth="1"/>
    <col min="8203" max="8203" width="15.7109375" style="19" customWidth="1"/>
    <col min="8204" max="8204" width="9.85546875" style="19" customWidth="1"/>
    <col min="8205" max="8442" width="9.140625" style="19"/>
    <col min="8443" max="8443" width="10.140625" style="19" customWidth="1"/>
    <col min="8444" max="8444" width="26.140625" style="19" customWidth="1"/>
    <col min="8445" max="8445" width="12.5703125" style="19" customWidth="1"/>
    <col min="8446" max="8446" width="15.85546875" style="19" customWidth="1"/>
    <col min="8447" max="8447" width="16.42578125" style="19" customWidth="1"/>
    <col min="8448" max="8448" width="15.28515625" style="19" customWidth="1"/>
    <col min="8449" max="8449" width="7.7109375" style="19" customWidth="1"/>
    <col min="8450" max="8450" width="8.28515625" style="19" customWidth="1"/>
    <col min="8451" max="8451" width="12.42578125" style="19" customWidth="1"/>
    <col min="8452" max="8452" width="12.7109375" style="19" customWidth="1"/>
    <col min="8453" max="8453" width="15.7109375" style="19" customWidth="1"/>
    <col min="8454" max="8454" width="14.140625" style="19" customWidth="1"/>
    <col min="8455" max="8455" width="8" style="19" customWidth="1"/>
    <col min="8456" max="8456" width="13.42578125" style="19" customWidth="1"/>
    <col min="8457" max="8457" width="13.85546875" style="19" customWidth="1"/>
    <col min="8458" max="8458" width="16.42578125" style="19" customWidth="1"/>
    <col min="8459" max="8459" width="15.7109375" style="19" customWidth="1"/>
    <col min="8460" max="8460" width="9.85546875" style="19" customWidth="1"/>
    <col min="8461" max="8698" width="9.140625" style="19"/>
    <col min="8699" max="8699" width="10.140625" style="19" customWidth="1"/>
    <col min="8700" max="8700" width="26.140625" style="19" customWidth="1"/>
    <col min="8701" max="8701" width="12.5703125" style="19" customWidth="1"/>
    <col min="8702" max="8702" width="15.85546875" style="19" customWidth="1"/>
    <col min="8703" max="8703" width="16.42578125" style="19" customWidth="1"/>
    <col min="8704" max="8704" width="15.28515625" style="19" customWidth="1"/>
    <col min="8705" max="8705" width="7.7109375" style="19" customWidth="1"/>
    <col min="8706" max="8706" width="8.28515625" style="19" customWidth="1"/>
    <col min="8707" max="8707" width="12.42578125" style="19" customWidth="1"/>
    <col min="8708" max="8708" width="12.7109375" style="19" customWidth="1"/>
    <col min="8709" max="8709" width="15.7109375" style="19" customWidth="1"/>
    <col min="8710" max="8710" width="14.140625" style="19" customWidth="1"/>
    <col min="8711" max="8711" width="8" style="19" customWidth="1"/>
    <col min="8712" max="8712" width="13.42578125" style="19" customWidth="1"/>
    <col min="8713" max="8713" width="13.85546875" style="19" customWidth="1"/>
    <col min="8714" max="8714" width="16.42578125" style="19" customWidth="1"/>
    <col min="8715" max="8715" width="15.7109375" style="19" customWidth="1"/>
    <col min="8716" max="8716" width="9.85546875" style="19" customWidth="1"/>
    <col min="8717" max="8954" width="9.140625" style="19"/>
    <col min="8955" max="8955" width="10.140625" style="19" customWidth="1"/>
    <col min="8956" max="8956" width="26.140625" style="19" customWidth="1"/>
    <col min="8957" max="8957" width="12.5703125" style="19" customWidth="1"/>
    <col min="8958" max="8958" width="15.85546875" style="19" customWidth="1"/>
    <col min="8959" max="8959" width="16.42578125" style="19" customWidth="1"/>
    <col min="8960" max="8960" width="15.28515625" style="19" customWidth="1"/>
    <col min="8961" max="8961" width="7.7109375" style="19" customWidth="1"/>
    <col min="8962" max="8962" width="8.28515625" style="19" customWidth="1"/>
    <col min="8963" max="8963" width="12.42578125" style="19" customWidth="1"/>
    <col min="8964" max="8964" width="12.7109375" style="19" customWidth="1"/>
    <col min="8965" max="8965" width="15.7109375" style="19" customWidth="1"/>
    <col min="8966" max="8966" width="14.140625" style="19" customWidth="1"/>
    <col min="8967" max="8967" width="8" style="19" customWidth="1"/>
    <col min="8968" max="8968" width="13.42578125" style="19" customWidth="1"/>
    <col min="8969" max="8969" width="13.85546875" style="19" customWidth="1"/>
    <col min="8970" max="8970" width="16.42578125" style="19" customWidth="1"/>
    <col min="8971" max="8971" width="15.7109375" style="19" customWidth="1"/>
    <col min="8972" max="8972" width="9.85546875" style="19" customWidth="1"/>
    <col min="8973" max="9210" width="9.140625" style="19"/>
    <col min="9211" max="9211" width="10.140625" style="19" customWidth="1"/>
    <col min="9212" max="9212" width="26.140625" style="19" customWidth="1"/>
    <col min="9213" max="9213" width="12.5703125" style="19" customWidth="1"/>
    <col min="9214" max="9214" width="15.85546875" style="19" customWidth="1"/>
    <col min="9215" max="9215" width="16.42578125" style="19" customWidth="1"/>
    <col min="9216" max="9216" width="15.28515625" style="19" customWidth="1"/>
    <col min="9217" max="9217" width="7.7109375" style="19" customWidth="1"/>
    <col min="9218" max="9218" width="8.28515625" style="19" customWidth="1"/>
    <col min="9219" max="9219" width="12.42578125" style="19" customWidth="1"/>
    <col min="9220" max="9220" width="12.7109375" style="19" customWidth="1"/>
    <col min="9221" max="9221" width="15.7109375" style="19" customWidth="1"/>
    <col min="9222" max="9222" width="14.140625" style="19" customWidth="1"/>
    <col min="9223" max="9223" width="8" style="19" customWidth="1"/>
    <col min="9224" max="9224" width="13.42578125" style="19" customWidth="1"/>
    <col min="9225" max="9225" width="13.85546875" style="19" customWidth="1"/>
    <col min="9226" max="9226" width="16.42578125" style="19" customWidth="1"/>
    <col min="9227" max="9227" width="15.7109375" style="19" customWidth="1"/>
    <col min="9228" max="9228" width="9.85546875" style="19" customWidth="1"/>
    <col min="9229" max="9466" width="9.140625" style="19"/>
    <col min="9467" max="9467" width="10.140625" style="19" customWidth="1"/>
    <col min="9468" max="9468" width="26.140625" style="19" customWidth="1"/>
    <col min="9469" max="9469" width="12.5703125" style="19" customWidth="1"/>
    <col min="9470" max="9470" width="15.85546875" style="19" customWidth="1"/>
    <col min="9471" max="9471" width="16.42578125" style="19" customWidth="1"/>
    <col min="9472" max="9472" width="15.28515625" style="19" customWidth="1"/>
    <col min="9473" max="9473" width="7.7109375" style="19" customWidth="1"/>
    <col min="9474" max="9474" width="8.28515625" style="19" customWidth="1"/>
    <col min="9475" max="9475" width="12.42578125" style="19" customWidth="1"/>
    <col min="9476" max="9476" width="12.7109375" style="19" customWidth="1"/>
    <col min="9477" max="9477" width="15.7109375" style="19" customWidth="1"/>
    <col min="9478" max="9478" width="14.140625" style="19" customWidth="1"/>
    <col min="9479" max="9479" width="8" style="19" customWidth="1"/>
    <col min="9480" max="9480" width="13.42578125" style="19" customWidth="1"/>
    <col min="9481" max="9481" width="13.85546875" style="19" customWidth="1"/>
    <col min="9482" max="9482" width="16.42578125" style="19" customWidth="1"/>
    <col min="9483" max="9483" width="15.7109375" style="19" customWidth="1"/>
    <col min="9484" max="9484" width="9.85546875" style="19" customWidth="1"/>
    <col min="9485" max="9722" width="9.140625" style="19"/>
    <col min="9723" max="9723" width="10.140625" style="19" customWidth="1"/>
    <col min="9724" max="9724" width="26.140625" style="19" customWidth="1"/>
    <col min="9725" max="9725" width="12.5703125" style="19" customWidth="1"/>
    <col min="9726" max="9726" width="15.85546875" style="19" customWidth="1"/>
    <col min="9727" max="9727" width="16.42578125" style="19" customWidth="1"/>
    <col min="9728" max="9728" width="15.28515625" style="19" customWidth="1"/>
    <col min="9729" max="9729" width="7.7109375" style="19" customWidth="1"/>
    <col min="9730" max="9730" width="8.28515625" style="19" customWidth="1"/>
    <col min="9731" max="9731" width="12.42578125" style="19" customWidth="1"/>
    <col min="9732" max="9732" width="12.7109375" style="19" customWidth="1"/>
    <col min="9733" max="9733" width="15.7109375" style="19" customWidth="1"/>
    <col min="9734" max="9734" width="14.140625" style="19" customWidth="1"/>
    <col min="9735" max="9735" width="8" style="19" customWidth="1"/>
    <col min="9736" max="9736" width="13.42578125" style="19" customWidth="1"/>
    <col min="9737" max="9737" width="13.85546875" style="19" customWidth="1"/>
    <col min="9738" max="9738" width="16.42578125" style="19" customWidth="1"/>
    <col min="9739" max="9739" width="15.7109375" style="19" customWidth="1"/>
    <col min="9740" max="9740" width="9.85546875" style="19" customWidth="1"/>
    <col min="9741" max="9978" width="9.140625" style="19"/>
    <col min="9979" max="9979" width="10.140625" style="19" customWidth="1"/>
    <col min="9980" max="9980" width="26.140625" style="19" customWidth="1"/>
    <col min="9981" max="9981" width="12.5703125" style="19" customWidth="1"/>
    <col min="9982" max="9982" width="15.85546875" style="19" customWidth="1"/>
    <col min="9983" max="9983" width="16.42578125" style="19" customWidth="1"/>
    <col min="9984" max="9984" width="15.28515625" style="19" customWidth="1"/>
    <col min="9985" max="9985" width="7.7109375" style="19" customWidth="1"/>
    <col min="9986" max="9986" width="8.28515625" style="19" customWidth="1"/>
    <col min="9987" max="9987" width="12.42578125" style="19" customWidth="1"/>
    <col min="9988" max="9988" width="12.7109375" style="19" customWidth="1"/>
    <col min="9989" max="9989" width="15.7109375" style="19" customWidth="1"/>
    <col min="9990" max="9990" width="14.140625" style="19" customWidth="1"/>
    <col min="9991" max="9991" width="8" style="19" customWidth="1"/>
    <col min="9992" max="9992" width="13.42578125" style="19" customWidth="1"/>
    <col min="9993" max="9993" width="13.85546875" style="19" customWidth="1"/>
    <col min="9994" max="9994" width="16.42578125" style="19" customWidth="1"/>
    <col min="9995" max="9995" width="15.7109375" style="19" customWidth="1"/>
    <col min="9996" max="9996" width="9.85546875" style="19" customWidth="1"/>
    <col min="9997" max="10234" width="9.140625" style="19"/>
    <col min="10235" max="10235" width="10.140625" style="19" customWidth="1"/>
    <col min="10236" max="10236" width="26.140625" style="19" customWidth="1"/>
    <col min="10237" max="10237" width="12.5703125" style="19" customWidth="1"/>
    <col min="10238" max="10238" width="15.85546875" style="19" customWidth="1"/>
    <col min="10239" max="10239" width="16.42578125" style="19" customWidth="1"/>
    <col min="10240" max="10240" width="15.28515625" style="19" customWidth="1"/>
    <col min="10241" max="10241" width="7.7109375" style="19" customWidth="1"/>
    <col min="10242" max="10242" width="8.28515625" style="19" customWidth="1"/>
    <col min="10243" max="10243" width="12.42578125" style="19" customWidth="1"/>
    <col min="10244" max="10244" width="12.7109375" style="19" customWidth="1"/>
    <col min="10245" max="10245" width="15.7109375" style="19" customWidth="1"/>
    <col min="10246" max="10246" width="14.140625" style="19" customWidth="1"/>
    <col min="10247" max="10247" width="8" style="19" customWidth="1"/>
    <col min="10248" max="10248" width="13.42578125" style="19" customWidth="1"/>
    <col min="10249" max="10249" width="13.85546875" style="19" customWidth="1"/>
    <col min="10250" max="10250" width="16.42578125" style="19" customWidth="1"/>
    <col min="10251" max="10251" width="15.7109375" style="19" customWidth="1"/>
    <col min="10252" max="10252" width="9.85546875" style="19" customWidth="1"/>
    <col min="10253" max="10490" width="9.140625" style="19"/>
    <col min="10491" max="10491" width="10.140625" style="19" customWidth="1"/>
    <col min="10492" max="10492" width="26.140625" style="19" customWidth="1"/>
    <col min="10493" max="10493" width="12.5703125" style="19" customWidth="1"/>
    <col min="10494" max="10494" width="15.85546875" style="19" customWidth="1"/>
    <col min="10495" max="10495" width="16.42578125" style="19" customWidth="1"/>
    <col min="10496" max="10496" width="15.28515625" style="19" customWidth="1"/>
    <col min="10497" max="10497" width="7.7109375" style="19" customWidth="1"/>
    <col min="10498" max="10498" width="8.28515625" style="19" customWidth="1"/>
    <col min="10499" max="10499" width="12.42578125" style="19" customWidth="1"/>
    <col min="10500" max="10500" width="12.7109375" style="19" customWidth="1"/>
    <col min="10501" max="10501" width="15.7109375" style="19" customWidth="1"/>
    <col min="10502" max="10502" width="14.140625" style="19" customWidth="1"/>
    <col min="10503" max="10503" width="8" style="19" customWidth="1"/>
    <col min="10504" max="10504" width="13.42578125" style="19" customWidth="1"/>
    <col min="10505" max="10505" width="13.85546875" style="19" customWidth="1"/>
    <col min="10506" max="10506" width="16.42578125" style="19" customWidth="1"/>
    <col min="10507" max="10507" width="15.7109375" style="19" customWidth="1"/>
    <col min="10508" max="10508" width="9.85546875" style="19" customWidth="1"/>
    <col min="10509" max="10746" width="9.140625" style="19"/>
    <col min="10747" max="10747" width="10.140625" style="19" customWidth="1"/>
    <col min="10748" max="10748" width="26.140625" style="19" customWidth="1"/>
    <col min="10749" max="10749" width="12.5703125" style="19" customWidth="1"/>
    <col min="10750" max="10750" width="15.85546875" style="19" customWidth="1"/>
    <col min="10751" max="10751" width="16.42578125" style="19" customWidth="1"/>
    <col min="10752" max="10752" width="15.28515625" style="19" customWidth="1"/>
    <col min="10753" max="10753" width="7.7109375" style="19" customWidth="1"/>
    <col min="10754" max="10754" width="8.28515625" style="19" customWidth="1"/>
    <col min="10755" max="10755" width="12.42578125" style="19" customWidth="1"/>
    <col min="10756" max="10756" width="12.7109375" style="19" customWidth="1"/>
    <col min="10757" max="10757" width="15.7109375" style="19" customWidth="1"/>
    <col min="10758" max="10758" width="14.140625" style="19" customWidth="1"/>
    <col min="10759" max="10759" width="8" style="19" customWidth="1"/>
    <col min="10760" max="10760" width="13.42578125" style="19" customWidth="1"/>
    <col min="10761" max="10761" width="13.85546875" style="19" customWidth="1"/>
    <col min="10762" max="10762" width="16.42578125" style="19" customWidth="1"/>
    <col min="10763" max="10763" width="15.7109375" style="19" customWidth="1"/>
    <col min="10764" max="10764" width="9.85546875" style="19" customWidth="1"/>
    <col min="10765" max="11002" width="9.140625" style="19"/>
    <col min="11003" max="11003" width="10.140625" style="19" customWidth="1"/>
    <col min="11004" max="11004" width="26.140625" style="19" customWidth="1"/>
    <col min="11005" max="11005" width="12.5703125" style="19" customWidth="1"/>
    <col min="11006" max="11006" width="15.85546875" style="19" customWidth="1"/>
    <col min="11007" max="11007" width="16.42578125" style="19" customWidth="1"/>
    <col min="11008" max="11008" width="15.28515625" style="19" customWidth="1"/>
    <col min="11009" max="11009" width="7.7109375" style="19" customWidth="1"/>
    <col min="11010" max="11010" width="8.28515625" style="19" customWidth="1"/>
    <col min="11011" max="11011" width="12.42578125" style="19" customWidth="1"/>
    <col min="11012" max="11012" width="12.7109375" style="19" customWidth="1"/>
    <col min="11013" max="11013" width="15.7109375" style="19" customWidth="1"/>
    <col min="11014" max="11014" width="14.140625" style="19" customWidth="1"/>
    <col min="11015" max="11015" width="8" style="19" customWidth="1"/>
    <col min="11016" max="11016" width="13.42578125" style="19" customWidth="1"/>
    <col min="11017" max="11017" width="13.85546875" style="19" customWidth="1"/>
    <col min="11018" max="11018" width="16.42578125" style="19" customWidth="1"/>
    <col min="11019" max="11019" width="15.7109375" style="19" customWidth="1"/>
    <col min="11020" max="11020" width="9.85546875" style="19" customWidth="1"/>
    <col min="11021" max="11258" width="9.140625" style="19"/>
    <col min="11259" max="11259" width="10.140625" style="19" customWidth="1"/>
    <col min="11260" max="11260" width="26.140625" style="19" customWidth="1"/>
    <col min="11261" max="11261" width="12.5703125" style="19" customWidth="1"/>
    <col min="11262" max="11262" width="15.85546875" style="19" customWidth="1"/>
    <col min="11263" max="11263" width="16.42578125" style="19" customWidth="1"/>
    <col min="11264" max="11264" width="15.28515625" style="19" customWidth="1"/>
    <col min="11265" max="11265" width="7.7109375" style="19" customWidth="1"/>
    <col min="11266" max="11266" width="8.28515625" style="19" customWidth="1"/>
    <col min="11267" max="11267" width="12.42578125" style="19" customWidth="1"/>
    <col min="11268" max="11268" width="12.7109375" style="19" customWidth="1"/>
    <col min="11269" max="11269" width="15.7109375" style="19" customWidth="1"/>
    <col min="11270" max="11270" width="14.140625" style="19" customWidth="1"/>
    <col min="11271" max="11271" width="8" style="19" customWidth="1"/>
    <col min="11272" max="11272" width="13.42578125" style="19" customWidth="1"/>
    <col min="11273" max="11273" width="13.85546875" style="19" customWidth="1"/>
    <col min="11274" max="11274" width="16.42578125" style="19" customWidth="1"/>
    <col min="11275" max="11275" width="15.7109375" style="19" customWidth="1"/>
    <col min="11276" max="11276" width="9.85546875" style="19" customWidth="1"/>
    <col min="11277" max="11514" width="9.140625" style="19"/>
    <col min="11515" max="11515" width="10.140625" style="19" customWidth="1"/>
    <col min="11516" max="11516" width="26.140625" style="19" customWidth="1"/>
    <col min="11517" max="11517" width="12.5703125" style="19" customWidth="1"/>
    <col min="11518" max="11518" width="15.85546875" style="19" customWidth="1"/>
    <col min="11519" max="11519" width="16.42578125" style="19" customWidth="1"/>
    <col min="11520" max="11520" width="15.28515625" style="19" customWidth="1"/>
    <col min="11521" max="11521" width="7.7109375" style="19" customWidth="1"/>
    <col min="11522" max="11522" width="8.28515625" style="19" customWidth="1"/>
    <col min="11523" max="11523" width="12.42578125" style="19" customWidth="1"/>
    <col min="11524" max="11524" width="12.7109375" style="19" customWidth="1"/>
    <col min="11525" max="11525" width="15.7109375" style="19" customWidth="1"/>
    <col min="11526" max="11526" width="14.140625" style="19" customWidth="1"/>
    <col min="11527" max="11527" width="8" style="19" customWidth="1"/>
    <col min="11528" max="11528" width="13.42578125" style="19" customWidth="1"/>
    <col min="11529" max="11529" width="13.85546875" style="19" customWidth="1"/>
    <col min="11530" max="11530" width="16.42578125" style="19" customWidth="1"/>
    <col min="11531" max="11531" width="15.7109375" style="19" customWidth="1"/>
    <col min="11532" max="11532" width="9.85546875" style="19" customWidth="1"/>
    <col min="11533" max="11770" width="9.140625" style="19"/>
    <col min="11771" max="11771" width="10.140625" style="19" customWidth="1"/>
    <col min="11772" max="11772" width="26.140625" style="19" customWidth="1"/>
    <col min="11773" max="11773" width="12.5703125" style="19" customWidth="1"/>
    <col min="11774" max="11774" width="15.85546875" style="19" customWidth="1"/>
    <col min="11775" max="11775" width="16.42578125" style="19" customWidth="1"/>
    <col min="11776" max="11776" width="15.28515625" style="19" customWidth="1"/>
    <col min="11777" max="11777" width="7.7109375" style="19" customWidth="1"/>
    <col min="11778" max="11778" width="8.28515625" style="19" customWidth="1"/>
    <col min="11779" max="11779" width="12.42578125" style="19" customWidth="1"/>
    <col min="11780" max="11780" width="12.7109375" style="19" customWidth="1"/>
    <col min="11781" max="11781" width="15.7109375" style="19" customWidth="1"/>
    <col min="11782" max="11782" width="14.140625" style="19" customWidth="1"/>
    <col min="11783" max="11783" width="8" style="19" customWidth="1"/>
    <col min="11784" max="11784" width="13.42578125" style="19" customWidth="1"/>
    <col min="11785" max="11785" width="13.85546875" style="19" customWidth="1"/>
    <col min="11786" max="11786" width="16.42578125" style="19" customWidth="1"/>
    <col min="11787" max="11787" width="15.7109375" style="19" customWidth="1"/>
    <col min="11788" max="11788" width="9.85546875" style="19" customWidth="1"/>
    <col min="11789" max="12026" width="9.140625" style="19"/>
    <col min="12027" max="12027" width="10.140625" style="19" customWidth="1"/>
    <col min="12028" max="12028" width="26.140625" style="19" customWidth="1"/>
    <col min="12029" max="12029" width="12.5703125" style="19" customWidth="1"/>
    <col min="12030" max="12030" width="15.85546875" style="19" customWidth="1"/>
    <col min="12031" max="12031" width="16.42578125" style="19" customWidth="1"/>
    <col min="12032" max="12032" width="15.28515625" style="19" customWidth="1"/>
    <col min="12033" max="12033" width="7.7109375" style="19" customWidth="1"/>
    <col min="12034" max="12034" width="8.28515625" style="19" customWidth="1"/>
    <col min="12035" max="12035" width="12.42578125" style="19" customWidth="1"/>
    <col min="12036" max="12036" width="12.7109375" style="19" customWidth="1"/>
    <col min="12037" max="12037" width="15.7109375" style="19" customWidth="1"/>
    <col min="12038" max="12038" width="14.140625" style="19" customWidth="1"/>
    <col min="12039" max="12039" width="8" style="19" customWidth="1"/>
    <col min="12040" max="12040" width="13.42578125" style="19" customWidth="1"/>
    <col min="12041" max="12041" width="13.85546875" style="19" customWidth="1"/>
    <col min="12042" max="12042" width="16.42578125" style="19" customWidth="1"/>
    <col min="12043" max="12043" width="15.7109375" style="19" customWidth="1"/>
    <col min="12044" max="12044" width="9.85546875" style="19" customWidth="1"/>
    <col min="12045" max="12282" width="9.140625" style="19"/>
    <col min="12283" max="12283" width="10.140625" style="19" customWidth="1"/>
    <col min="12284" max="12284" width="26.140625" style="19" customWidth="1"/>
    <col min="12285" max="12285" width="12.5703125" style="19" customWidth="1"/>
    <col min="12286" max="12286" width="15.85546875" style="19" customWidth="1"/>
    <col min="12287" max="12287" width="16.42578125" style="19" customWidth="1"/>
    <col min="12288" max="12288" width="15.28515625" style="19" customWidth="1"/>
    <col min="12289" max="12289" width="7.7109375" style="19" customWidth="1"/>
    <col min="12290" max="12290" width="8.28515625" style="19" customWidth="1"/>
    <col min="12291" max="12291" width="12.42578125" style="19" customWidth="1"/>
    <col min="12292" max="12292" width="12.7109375" style="19" customWidth="1"/>
    <col min="12293" max="12293" width="15.7109375" style="19" customWidth="1"/>
    <col min="12294" max="12294" width="14.140625" style="19" customWidth="1"/>
    <col min="12295" max="12295" width="8" style="19" customWidth="1"/>
    <col min="12296" max="12296" width="13.42578125" style="19" customWidth="1"/>
    <col min="12297" max="12297" width="13.85546875" style="19" customWidth="1"/>
    <col min="12298" max="12298" width="16.42578125" style="19" customWidth="1"/>
    <col min="12299" max="12299" width="15.7109375" style="19" customWidth="1"/>
    <col min="12300" max="12300" width="9.85546875" style="19" customWidth="1"/>
    <col min="12301" max="12538" width="9.140625" style="19"/>
    <col min="12539" max="12539" width="10.140625" style="19" customWidth="1"/>
    <col min="12540" max="12540" width="26.140625" style="19" customWidth="1"/>
    <col min="12541" max="12541" width="12.5703125" style="19" customWidth="1"/>
    <col min="12542" max="12542" width="15.85546875" style="19" customWidth="1"/>
    <col min="12543" max="12543" width="16.42578125" style="19" customWidth="1"/>
    <col min="12544" max="12544" width="15.28515625" style="19" customWidth="1"/>
    <col min="12545" max="12545" width="7.7109375" style="19" customWidth="1"/>
    <col min="12546" max="12546" width="8.28515625" style="19" customWidth="1"/>
    <col min="12547" max="12547" width="12.42578125" style="19" customWidth="1"/>
    <col min="12548" max="12548" width="12.7109375" style="19" customWidth="1"/>
    <col min="12549" max="12549" width="15.7109375" style="19" customWidth="1"/>
    <col min="12550" max="12550" width="14.140625" style="19" customWidth="1"/>
    <col min="12551" max="12551" width="8" style="19" customWidth="1"/>
    <col min="12552" max="12552" width="13.42578125" style="19" customWidth="1"/>
    <col min="12553" max="12553" width="13.85546875" style="19" customWidth="1"/>
    <col min="12554" max="12554" width="16.42578125" style="19" customWidth="1"/>
    <col min="12555" max="12555" width="15.7109375" style="19" customWidth="1"/>
    <col min="12556" max="12556" width="9.85546875" style="19" customWidth="1"/>
    <col min="12557" max="12794" width="9.140625" style="19"/>
    <col min="12795" max="12795" width="10.140625" style="19" customWidth="1"/>
    <col min="12796" max="12796" width="26.140625" style="19" customWidth="1"/>
    <col min="12797" max="12797" width="12.5703125" style="19" customWidth="1"/>
    <col min="12798" max="12798" width="15.85546875" style="19" customWidth="1"/>
    <col min="12799" max="12799" width="16.42578125" style="19" customWidth="1"/>
    <col min="12800" max="12800" width="15.28515625" style="19" customWidth="1"/>
    <col min="12801" max="12801" width="7.7109375" style="19" customWidth="1"/>
    <col min="12802" max="12802" width="8.28515625" style="19" customWidth="1"/>
    <col min="12803" max="12803" width="12.42578125" style="19" customWidth="1"/>
    <col min="12804" max="12804" width="12.7109375" style="19" customWidth="1"/>
    <col min="12805" max="12805" width="15.7109375" style="19" customWidth="1"/>
    <col min="12806" max="12806" width="14.140625" style="19" customWidth="1"/>
    <col min="12807" max="12807" width="8" style="19" customWidth="1"/>
    <col min="12808" max="12808" width="13.42578125" style="19" customWidth="1"/>
    <col min="12809" max="12809" width="13.85546875" style="19" customWidth="1"/>
    <col min="12810" max="12810" width="16.42578125" style="19" customWidth="1"/>
    <col min="12811" max="12811" width="15.7109375" style="19" customWidth="1"/>
    <col min="12812" max="12812" width="9.85546875" style="19" customWidth="1"/>
    <col min="12813" max="13050" width="9.140625" style="19"/>
    <col min="13051" max="13051" width="10.140625" style="19" customWidth="1"/>
    <col min="13052" max="13052" width="26.140625" style="19" customWidth="1"/>
    <col min="13053" max="13053" width="12.5703125" style="19" customWidth="1"/>
    <col min="13054" max="13054" width="15.85546875" style="19" customWidth="1"/>
    <col min="13055" max="13055" width="16.42578125" style="19" customWidth="1"/>
    <col min="13056" max="13056" width="15.28515625" style="19" customWidth="1"/>
    <col min="13057" max="13057" width="7.7109375" style="19" customWidth="1"/>
    <col min="13058" max="13058" width="8.28515625" style="19" customWidth="1"/>
    <col min="13059" max="13059" width="12.42578125" style="19" customWidth="1"/>
    <col min="13060" max="13060" width="12.7109375" style="19" customWidth="1"/>
    <col min="13061" max="13061" width="15.7109375" style="19" customWidth="1"/>
    <col min="13062" max="13062" width="14.140625" style="19" customWidth="1"/>
    <col min="13063" max="13063" width="8" style="19" customWidth="1"/>
    <col min="13064" max="13064" width="13.42578125" style="19" customWidth="1"/>
    <col min="13065" max="13065" width="13.85546875" style="19" customWidth="1"/>
    <col min="13066" max="13066" width="16.42578125" style="19" customWidth="1"/>
    <col min="13067" max="13067" width="15.7109375" style="19" customWidth="1"/>
    <col min="13068" max="13068" width="9.85546875" style="19" customWidth="1"/>
    <col min="13069" max="13306" width="9.140625" style="19"/>
    <col min="13307" max="13307" width="10.140625" style="19" customWidth="1"/>
    <col min="13308" max="13308" width="26.140625" style="19" customWidth="1"/>
    <col min="13309" max="13309" width="12.5703125" style="19" customWidth="1"/>
    <col min="13310" max="13310" width="15.85546875" style="19" customWidth="1"/>
    <col min="13311" max="13311" width="16.42578125" style="19" customWidth="1"/>
    <col min="13312" max="13312" width="15.28515625" style="19" customWidth="1"/>
    <col min="13313" max="13313" width="7.7109375" style="19" customWidth="1"/>
    <col min="13314" max="13314" width="8.28515625" style="19" customWidth="1"/>
    <col min="13315" max="13315" width="12.42578125" style="19" customWidth="1"/>
    <col min="13316" max="13316" width="12.7109375" style="19" customWidth="1"/>
    <col min="13317" max="13317" width="15.7109375" style="19" customWidth="1"/>
    <col min="13318" max="13318" width="14.140625" style="19" customWidth="1"/>
    <col min="13319" max="13319" width="8" style="19" customWidth="1"/>
    <col min="13320" max="13320" width="13.42578125" style="19" customWidth="1"/>
    <col min="13321" max="13321" width="13.85546875" style="19" customWidth="1"/>
    <col min="13322" max="13322" width="16.42578125" style="19" customWidth="1"/>
    <col min="13323" max="13323" width="15.7109375" style="19" customWidth="1"/>
    <col min="13324" max="13324" width="9.85546875" style="19" customWidth="1"/>
    <col min="13325" max="13562" width="9.140625" style="19"/>
    <col min="13563" max="13563" width="10.140625" style="19" customWidth="1"/>
    <col min="13564" max="13564" width="26.140625" style="19" customWidth="1"/>
    <col min="13565" max="13565" width="12.5703125" style="19" customWidth="1"/>
    <col min="13566" max="13566" width="15.85546875" style="19" customWidth="1"/>
    <col min="13567" max="13567" width="16.42578125" style="19" customWidth="1"/>
    <col min="13568" max="13568" width="15.28515625" style="19" customWidth="1"/>
    <col min="13569" max="13569" width="7.7109375" style="19" customWidth="1"/>
    <col min="13570" max="13570" width="8.28515625" style="19" customWidth="1"/>
    <col min="13571" max="13571" width="12.42578125" style="19" customWidth="1"/>
    <col min="13572" max="13572" width="12.7109375" style="19" customWidth="1"/>
    <col min="13573" max="13573" width="15.7109375" style="19" customWidth="1"/>
    <col min="13574" max="13574" width="14.140625" style="19" customWidth="1"/>
    <col min="13575" max="13575" width="8" style="19" customWidth="1"/>
    <col min="13576" max="13576" width="13.42578125" style="19" customWidth="1"/>
    <col min="13577" max="13577" width="13.85546875" style="19" customWidth="1"/>
    <col min="13578" max="13578" width="16.42578125" style="19" customWidth="1"/>
    <col min="13579" max="13579" width="15.7109375" style="19" customWidth="1"/>
    <col min="13580" max="13580" width="9.85546875" style="19" customWidth="1"/>
    <col min="13581" max="13818" width="9.140625" style="19"/>
    <col min="13819" max="13819" width="10.140625" style="19" customWidth="1"/>
    <col min="13820" max="13820" width="26.140625" style="19" customWidth="1"/>
    <col min="13821" max="13821" width="12.5703125" style="19" customWidth="1"/>
    <col min="13822" max="13822" width="15.85546875" style="19" customWidth="1"/>
    <col min="13823" max="13823" width="16.42578125" style="19" customWidth="1"/>
    <col min="13824" max="13824" width="15.28515625" style="19" customWidth="1"/>
    <col min="13825" max="13825" width="7.7109375" style="19" customWidth="1"/>
    <col min="13826" max="13826" width="8.28515625" style="19" customWidth="1"/>
    <col min="13827" max="13827" width="12.42578125" style="19" customWidth="1"/>
    <col min="13828" max="13828" width="12.7109375" style="19" customWidth="1"/>
    <col min="13829" max="13829" width="15.7109375" style="19" customWidth="1"/>
    <col min="13830" max="13830" width="14.140625" style="19" customWidth="1"/>
    <col min="13831" max="13831" width="8" style="19" customWidth="1"/>
    <col min="13832" max="13832" width="13.42578125" style="19" customWidth="1"/>
    <col min="13833" max="13833" width="13.85546875" style="19" customWidth="1"/>
    <col min="13834" max="13834" width="16.42578125" style="19" customWidth="1"/>
    <col min="13835" max="13835" width="15.7109375" style="19" customWidth="1"/>
    <col min="13836" max="13836" width="9.85546875" style="19" customWidth="1"/>
    <col min="13837" max="14074" width="9.140625" style="19"/>
    <col min="14075" max="14075" width="10.140625" style="19" customWidth="1"/>
    <col min="14076" max="14076" width="26.140625" style="19" customWidth="1"/>
    <col min="14077" max="14077" width="12.5703125" style="19" customWidth="1"/>
    <col min="14078" max="14078" width="15.85546875" style="19" customWidth="1"/>
    <col min="14079" max="14079" width="16.42578125" style="19" customWidth="1"/>
    <col min="14080" max="14080" width="15.28515625" style="19" customWidth="1"/>
    <col min="14081" max="14081" width="7.7109375" style="19" customWidth="1"/>
    <col min="14082" max="14082" width="8.28515625" style="19" customWidth="1"/>
    <col min="14083" max="14083" width="12.42578125" style="19" customWidth="1"/>
    <col min="14084" max="14084" width="12.7109375" style="19" customWidth="1"/>
    <col min="14085" max="14085" width="15.7109375" style="19" customWidth="1"/>
    <col min="14086" max="14086" width="14.140625" style="19" customWidth="1"/>
    <col min="14087" max="14087" width="8" style="19" customWidth="1"/>
    <col min="14088" max="14088" width="13.42578125" style="19" customWidth="1"/>
    <col min="14089" max="14089" width="13.85546875" style="19" customWidth="1"/>
    <col min="14090" max="14090" width="16.42578125" style="19" customWidth="1"/>
    <col min="14091" max="14091" width="15.7109375" style="19" customWidth="1"/>
    <col min="14092" max="14092" width="9.85546875" style="19" customWidth="1"/>
    <col min="14093" max="14330" width="9.140625" style="19"/>
    <col min="14331" max="14331" width="10.140625" style="19" customWidth="1"/>
    <col min="14332" max="14332" width="26.140625" style="19" customWidth="1"/>
    <col min="14333" max="14333" width="12.5703125" style="19" customWidth="1"/>
    <col min="14334" max="14334" width="15.85546875" style="19" customWidth="1"/>
    <col min="14335" max="14335" width="16.42578125" style="19" customWidth="1"/>
    <col min="14336" max="14336" width="15.28515625" style="19" customWidth="1"/>
    <col min="14337" max="14337" width="7.7109375" style="19" customWidth="1"/>
    <col min="14338" max="14338" width="8.28515625" style="19" customWidth="1"/>
    <col min="14339" max="14339" width="12.42578125" style="19" customWidth="1"/>
    <col min="14340" max="14340" width="12.7109375" style="19" customWidth="1"/>
    <col min="14341" max="14341" width="15.7109375" style="19" customWidth="1"/>
    <col min="14342" max="14342" width="14.140625" style="19" customWidth="1"/>
    <col min="14343" max="14343" width="8" style="19" customWidth="1"/>
    <col min="14344" max="14344" width="13.42578125" style="19" customWidth="1"/>
    <col min="14345" max="14345" width="13.85546875" style="19" customWidth="1"/>
    <col min="14346" max="14346" width="16.42578125" style="19" customWidth="1"/>
    <col min="14347" max="14347" width="15.7109375" style="19" customWidth="1"/>
    <col min="14348" max="14348" width="9.85546875" style="19" customWidth="1"/>
    <col min="14349" max="14586" width="9.140625" style="19"/>
    <col min="14587" max="14587" width="10.140625" style="19" customWidth="1"/>
    <col min="14588" max="14588" width="26.140625" style="19" customWidth="1"/>
    <col min="14589" max="14589" width="12.5703125" style="19" customWidth="1"/>
    <col min="14590" max="14590" width="15.85546875" style="19" customWidth="1"/>
    <col min="14591" max="14591" width="16.42578125" style="19" customWidth="1"/>
    <col min="14592" max="14592" width="15.28515625" style="19" customWidth="1"/>
    <col min="14593" max="14593" width="7.7109375" style="19" customWidth="1"/>
    <col min="14594" max="14594" width="8.28515625" style="19" customWidth="1"/>
    <col min="14595" max="14595" width="12.42578125" style="19" customWidth="1"/>
    <col min="14596" max="14596" width="12.7109375" style="19" customWidth="1"/>
    <col min="14597" max="14597" width="15.7109375" style="19" customWidth="1"/>
    <col min="14598" max="14598" width="14.140625" style="19" customWidth="1"/>
    <col min="14599" max="14599" width="8" style="19" customWidth="1"/>
    <col min="14600" max="14600" width="13.42578125" style="19" customWidth="1"/>
    <col min="14601" max="14601" width="13.85546875" style="19" customWidth="1"/>
    <col min="14602" max="14602" width="16.42578125" style="19" customWidth="1"/>
    <col min="14603" max="14603" width="15.7109375" style="19" customWidth="1"/>
    <col min="14604" max="14604" width="9.85546875" style="19" customWidth="1"/>
    <col min="14605" max="14842" width="9.140625" style="19"/>
    <col min="14843" max="14843" width="10.140625" style="19" customWidth="1"/>
    <col min="14844" max="14844" width="26.140625" style="19" customWidth="1"/>
    <col min="14845" max="14845" width="12.5703125" style="19" customWidth="1"/>
    <col min="14846" max="14846" width="15.85546875" style="19" customWidth="1"/>
    <col min="14847" max="14847" width="16.42578125" style="19" customWidth="1"/>
    <col min="14848" max="14848" width="15.28515625" style="19" customWidth="1"/>
    <col min="14849" max="14849" width="7.7109375" style="19" customWidth="1"/>
    <col min="14850" max="14850" width="8.28515625" style="19" customWidth="1"/>
    <col min="14851" max="14851" width="12.42578125" style="19" customWidth="1"/>
    <col min="14852" max="14852" width="12.7109375" style="19" customWidth="1"/>
    <col min="14853" max="14853" width="15.7109375" style="19" customWidth="1"/>
    <col min="14854" max="14854" width="14.140625" style="19" customWidth="1"/>
    <col min="14855" max="14855" width="8" style="19" customWidth="1"/>
    <col min="14856" max="14856" width="13.42578125" style="19" customWidth="1"/>
    <col min="14857" max="14857" width="13.85546875" style="19" customWidth="1"/>
    <col min="14858" max="14858" width="16.42578125" style="19" customWidth="1"/>
    <col min="14859" max="14859" width="15.7109375" style="19" customWidth="1"/>
    <col min="14860" max="14860" width="9.85546875" style="19" customWidth="1"/>
    <col min="14861" max="15098" width="9.140625" style="19"/>
    <col min="15099" max="15099" width="10.140625" style="19" customWidth="1"/>
    <col min="15100" max="15100" width="26.140625" style="19" customWidth="1"/>
    <col min="15101" max="15101" width="12.5703125" style="19" customWidth="1"/>
    <col min="15102" max="15102" width="15.85546875" style="19" customWidth="1"/>
    <col min="15103" max="15103" width="16.42578125" style="19" customWidth="1"/>
    <col min="15104" max="15104" width="15.28515625" style="19" customWidth="1"/>
    <col min="15105" max="15105" width="7.7109375" style="19" customWidth="1"/>
    <col min="15106" max="15106" width="8.28515625" style="19" customWidth="1"/>
    <col min="15107" max="15107" width="12.42578125" style="19" customWidth="1"/>
    <col min="15108" max="15108" width="12.7109375" style="19" customWidth="1"/>
    <col min="15109" max="15109" width="15.7109375" style="19" customWidth="1"/>
    <col min="15110" max="15110" width="14.140625" style="19" customWidth="1"/>
    <col min="15111" max="15111" width="8" style="19" customWidth="1"/>
    <col min="15112" max="15112" width="13.42578125" style="19" customWidth="1"/>
    <col min="15113" max="15113" width="13.85546875" style="19" customWidth="1"/>
    <col min="15114" max="15114" width="16.42578125" style="19" customWidth="1"/>
    <col min="15115" max="15115" width="15.7109375" style="19" customWidth="1"/>
    <col min="15116" max="15116" width="9.85546875" style="19" customWidth="1"/>
    <col min="15117" max="15354" width="9.140625" style="19"/>
    <col min="15355" max="15355" width="10.140625" style="19" customWidth="1"/>
    <col min="15356" max="15356" width="26.140625" style="19" customWidth="1"/>
    <col min="15357" max="15357" width="12.5703125" style="19" customWidth="1"/>
    <col min="15358" max="15358" width="15.85546875" style="19" customWidth="1"/>
    <col min="15359" max="15359" width="16.42578125" style="19" customWidth="1"/>
    <col min="15360" max="15360" width="15.28515625" style="19" customWidth="1"/>
    <col min="15361" max="15361" width="7.7109375" style="19" customWidth="1"/>
    <col min="15362" max="15362" width="8.28515625" style="19" customWidth="1"/>
    <col min="15363" max="15363" width="12.42578125" style="19" customWidth="1"/>
    <col min="15364" max="15364" width="12.7109375" style="19" customWidth="1"/>
    <col min="15365" max="15365" width="15.7109375" style="19" customWidth="1"/>
    <col min="15366" max="15366" width="14.140625" style="19" customWidth="1"/>
    <col min="15367" max="15367" width="8" style="19" customWidth="1"/>
    <col min="15368" max="15368" width="13.42578125" style="19" customWidth="1"/>
    <col min="15369" max="15369" width="13.85546875" style="19" customWidth="1"/>
    <col min="15370" max="15370" width="16.42578125" style="19" customWidth="1"/>
    <col min="15371" max="15371" width="15.7109375" style="19" customWidth="1"/>
    <col min="15372" max="15372" width="9.85546875" style="19" customWidth="1"/>
    <col min="15373" max="15610" width="9.140625" style="19"/>
    <col min="15611" max="15611" width="10.140625" style="19" customWidth="1"/>
    <col min="15612" max="15612" width="26.140625" style="19" customWidth="1"/>
    <col min="15613" max="15613" width="12.5703125" style="19" customWidth="1"/>
    <col min="15614" max="15614" width="15.85546875" style="19" customWidth="1"/>
    <col min="15615" max="15615" width="16.42578125" style="19" customWidth="1"/>
    <col min="15616" max="15616" width="15.28515625" style="19" customWidth="1"/>
    <col min="15617" max="15617" width="7.7109375" style="19" customWidth="1"/>
    <col min="15618" max="15618" width="8.28515625" style="19" customWidth="1"/>
    <col min="15619" max="15619" width="12.42578125" style="19" customWidth="1"/>
    <col min="15620" max="15620" width="12.7109375" style="19" customWidth="1"/>
    <col min="15621" max="15621" width="15.7109375" style="19" customWidth="1"/>
    <col min="15622" max="15622" width="14.140625" style="19" customWidth="1"/>
    <col min="15623" max="15623" width="8" style="19" customWidth="1"/>
    <col min="15624" max="15624" width="13.42578125" style="19" customWidth="1"/>
    <col min="15625" max="15625" width="13.85546875" style="19" customWidth="1"/>
    <col min="15626" max="15626" width="16.42578125" style="19" customWidth="1"/>
    <col min="15627" max="15627" width="15.7109375" style="19" customWidth="1"/>
    <col min="15628" max="15628" width="9.85546875" style="19" customWidth="1"/>
    <col min="15629" max="15866" width="9.140625" style="19"/>
    <col min="15867" max="15867" width="10.140625" style="19" customWidth="1"/>
    <col min="15868" max="15868" width="26.140625" style="19" customWidth="1"/>
    <col min="15869" max="15869" width="12.5703125" style="19" customWidth="1"/>
    <col min="15870" max="15870" width="15.85546875" style="19" customWidth="1"/>
    <col min="15871" max="15871" width="16.42578125" style="19" customWidth="1"/>
    <col min="15872" max="15872" width="15.28515625" style="19" customWidth="1"/>
    <col min="15873" max="15873" width="7.7109375" style="19" customWidth="1"/>
    <col min="15874" max="15874" width="8.28515625" style="19" customWidth="1"/>
    <col min="15875" max="15875" width="12.42578125" style="19" customWidth="1"/>
    <col min="15876" max="15876" width="12.7109375" style="19" customWidth="1"/>
    <col min="15877" max="15877" width="15.7109375" style="19" customWidth="1"/>
    <col min="15878" max="15878" width="14.140625" style="19" customWidth="1"/>
    <col min="15879" max="15879" width="8" style="19" customWidth="1"/>
    <col min="15880" max="15880" width="13.42578125" style="19" customWidth="1"/>
    <col min="15881" max="15881" width="13.85546875" style="19" customWidth="1"/>
    <col min="15882" max="15882" width="16.42578125" style="19" customWidth="1"/>
    <col min="15883" max="15883" width="15.7109375" style="19" customWidth="1"/>
    <col min="15884" max="15884" width="9.85546875" style="19" customWidth="1"/>
    <col min="15885" max="16122" width="9.140625" style="19"/>
    <col min="16123" max="16123" width="10.140625" style="19" customWidth="1"/>
    <col min="16124" max="16124" width="26.140625" style="19" customWidth="1"/>
    <col min="16125" max="16125" width="12.5703125" style="19" customWidth="1"/>
    <col min="16126" max="16126" width="15.85546875" style="19" customWidth="1"/>
    <col min="16127" max="16127" width="16.42578125" style="19" customWidth="1"/>
    <col min="16128" max="16128" width="15.28515625" style="19" customWidth="1"/>
    <col min="16129" max="16129" width="7.7109375" style="19" customWidth="1"/>
    <col min="16130" max="16130" width="8.28515625" style="19" customWidth="1"/>
    <col min="16131" max="16131" width="12.42578125" style="19" customWidth="1"/>
    <col min="16132" max="16132" width="12.7109375" style="19" customWidth="1"/>
    <col min="16133" max="16133" width="15.7109375" style="19" customWidth="1"/>
    <col min="16134" max="16134" width="14.140625" style="19" customWidth="1"/>
    <col min="16135" max="16135" width="8" style="19" customWidth="1"/>
    <col min="16136" max="16136" width="13.42578125" style="19" customWidth="1"/>
    <col min="16137" max="16137" width="13.85546875" style="19" customWidth="1"/>
    <col min="16138" max="16138" width="16.42578125" style="19" customWidth="1"/>
    <col min="16139" max="16139" width="15.7109375" style="19" customWidth="1"/>
    <col min="16140" max="16140" width="9.85546875" style="19" customWidth="1"/>
    <col min="16141" max="16384" width="9.140625" style="19"/>
  </cols>
  <sheetData>
    <row r="1" spans="2:12" hidden="1" x14ac:dyDescent="0.2">
      <c r="C1" s="19"/>
      <c r="K1" s="20" t="s">
        <v>72</v>
      </c>
    </row>
    <row r="2" spans="2:12" hidden="1" x14ac:dyDescent="0.2">
      <c r="C2" s="19"/>
      <c r="K2" s="20" t="s">
        <v>73</v>
      </c>
    </row>
    <row r="3" spans="2:12" hidden="1" x14ac:dyDescent="0.2">
      <c r="C3" s="19"/>
      <c r="K3" s="20" t="s">
        <v>74</v>
      </c>
    </row>
    <row r="4" spans="2:12" hidden="1" x14ac:dyDescent="0.2">
      <c r="C4" s="19"/>
      <c r="K4" s="20" t="s">
        <v>75</v>
      </c>
    </row>
    <row r="5" spans="2:12" hidden="1" x14ac:dyDescent="0.2">
      <c r="C5" s="19"/>
      <c r="K5" s="19" t="s">
        <v>72</v>
      </c>
      <c r="L5" s="21"/>
    </row>
    <row r="6" spans="2:12" ht="17.25" hidden="1" customHeight="1" x14ac:dyDescent="0.2">
      <c r="C6" s="19"/>
      <c r="K6" s="19" t="s">
        <v>73</v>
      </c>
      <c r="L6" s="21"/>
    </row>
    <row r="7" spans="2:12" ht="17.25" hidden="1" customHeight="1" x14ac:dyDescent="0.2">
      <c r="C7" s="19"/>
      <c r="K7" s="19" t="s">
        <v>74</v>
      </c>
      <c r="L7" s="21"/>
    </row>
    <row r="8" spans="2:12" ht="18.75" hidden="1" customHeight="1" x14ac:dyDescent="0.2">
      <c r="C8" s="19"/>
      <c r="K8" s="19" t="s">
        <v>76</v>
      </c>
      <c r="L8" s="21"/>
    </row>
    <row r="9" spans="2:12" ht="18.75" hidden="1" customHeight="1" x14ac:dyDescent="0.25">
      <c r="C9" s="19"/>
      <c r="K9" s="22" t="s">
        <v>72</v>
      </c>
      <c r="L9" s="23"/>
    </row>
    <row r="10" spans="2:12" ht="18.75" hidden="1" customHeight="1" x14ac:dyDescent="0.25">
      <c r="B10" s="177"/>
      <c r="C10" s="183"/>
      <c r="K10" s="22" t="s">
        <v>73</v>
      </c>
      <c r="L10" s="23"/>
    </row>
    <row r="11" spans="2:12" ht="18.75" hidden="1" customHeight="1" x14ac:dyDescent="0.25">
      <c r="B11" s="177"/>
      <c r="C11" s="183"/>
      <c r="K11" s="22" t="s">
        <v>77</v>
      </c>
      <c r="L11" s="23"/>
    </row>
    <row r="12" spans="2:12" ht="18.75" hidden="1" customHeight="1" x14ac:dyDescent="0.25">
      <c r="B12" s="177"/>
      <c r="C12" s="183"/>
      <c r="K12" s="22" t="s">
        <v>78</v>
      </c>
      <c r="L12" s="23"/>
    </row>
    <row r="13" spans="2:12" ht="18.75" customHeight="1" x14ac:dyDescent="0.25">
      <c r="B13" s="177"/>
      <c r="C13" s="183"/>
      <c r="J13" s="209" t="s">
        <v>72</v>
      </c>
      <c r="K13" s="209"/>
      <c r="L13" s="209"/>
    </row>
    <row r="14" spans="2:12" ht="18.75" hidden="1" customHeight="1" x14ac:dyDescent="0.25">
      <c r="B14" s="177"/>
      <c r="C14" s="183"/>
      <c r="K14" s="25"/>
      <c r="L14" s="23"/>
    </row>
    <row r="15" spans="2:12" ht="18.75" hidden="1" customHeight="1" x14ac:dyDescent="0.25">
      <c r="B15" s="177"/>
      <c r="C15" s="183"/>
      <c r="K15" s="25"/>
      <c r="L15" s="23"/>
    </row>
    <row r="16" spans="2:12" ht="18.75" hidden="1" customHeight="1" x14ac:dyDescent="0.25">
      <c r="B16" s="177"/>
      <c r="C16" s="183"/>
      <c r="K16" s="25"/>
      <c r="L16" s="23"/>
    </row>
    <row r="17" spans="1:13" ht="18.75" hidden="1" customHeight="1" x14ac:dyDescent="0.25">
      <c r="B17" s="177"/>
      <c r="C17" s="183"/>
      <c r="K17" s="209"/>
      <c r="L17" s="209"/>
    </row>
    <row r="18" spans="1:13" ht="18.75" hidden="1" customHeight="1" x14ac:dyDescent="0.25">
      <c r="B18" s="177"/>
      <c r="C18" s="183"/>
      <c r="K18" s="25"/>
      <c r="L18" s="21"/>
    </row>
    <row r="19" spans="1:13" ht="18.75" hidden="1" customHeight="1" x14ac:dyDescent="0.25">
      <c r="B19" s="177"/>
      <c r="C19" s="183"/>
      <c r="K19" s="25"/>
      <c r="L19" s="21"/>
    </row>
    <row r="20" spans="1:13" ht="18.75" hidden="1" customHeight="1" x14ac:dyDescent="0.25">
      <c r="B20" s="177"/>
      <c r="C20" s="183"/>
      <c r="K20" s="25"/>
      <c r="L20" s="21"/>
    </row>
    <row r="21" spans="1:13" ht="14.25" hidden="1" customHeight="1" x14ac:dyDescent="0.25">
      <c r="B21" s="177"/>
      <c r="C21" s="183"/>
      <c r="K21" s="210"/>
      <c r="L21" s="210"/>
    </row>
    <row r="22" spans="1:13" ht="32.25" customHeight="1" x14ac:dyDescent="0.2">
      <c r="B22" s="177"/>
      <c r="C22" s="183"/>
      <c r="J22" s="238" t="s">
        <v>279</v>
      </c>
      <c r="K22" s="238"/>
      <c r="L22" s="238"/>
    </row>
    <row r="23" spans="1:13" ht="20.25" customHeight="1" x14ac:dyDescent="0.25">
      <c r="B23" s="177"/>
      <c r="C23" s="183"/>
      <c r="J23" s="239" t="s">
        <v>275</v>
      </c>
      <c r="K23" s="239"/>
      <c r="L23" s="239"/>
    </row>
    <row r="24" spans="1:13" ht="48.75" customHeight="1" x14ac:dyDescent="0.3">
      <c r="A24" s="211" t="s">
        <v>250</v>
      </c>
      <c r="B24" s="212"/>
      <c r="C24" s="213"/>
      <c r="D24" s="211"/>
      <c r="E24" s="211"/>
      <c r="F24" s="211"/>
      <c r="G24" s="211"/>
      <c r="H24" s="211"/>
      <c r="I24" s="211"/>
      <c r="J24" s="211"/>
      <c r="K24" s="211"/>
      <c r="L24" s="211"/>
    </row>
    <row r="25" spans="1:13" ht="21.75" customHeight="1" x14ac:dyDescent="0.3">
      <c r="A25" s="211" t="s">
        <v>264</v>
      </c>
      <c r="B25" s="212"/>
      <c r="C25" s="213"/>
      <c r="D25" s="211"/>
      <c r="E25" s="211"/>
      <c r="F25" s="211"/>
      <c r="G25" s="211"/>
      <c r="H25" s="211"/>
      <c r="I25" s="211"/>
      <c r="J25" s="211"/>
      <c r="K25" s="211"/>
      <c r="L25" s="211"/>
    </row>
    <row r="26" spans="1:13" x14ac:dyDescent="0.2">
      <c r="B26" s="177"/>
      <c r="C26" s="183"/>
      <c r="L26" s="28" t="s">
        <v>80</v>
      </c>
    </row>
    <row r="27" spans="1:13" ht="21.75" customHeight="1" x14ac:dyDescent="0.2">
      <c r="A27" s="214" t="s">
        <v>235</v>
      </c>
      <c r="B27" s="214" t="s">
        <v>236</v>
      </c>
      <c r="C27" s="255" t="s">
        <v>60</v>
      </c>
      <c r="D27" s="217"/>
      <c r="E27" s="217"/>
      <c r="F27" s="218" t="s">
        <v>214</v>
      </c>
      <c r="G27" s="218"/>
      <c r="H27" s="218"/>
      <c r="I27" s="218"/>
      <c r="J27" s="219" t="s">
        <v>66</v>
      </c>
      <c r="K27" s="219"/>
      <c r="L27" s="219"/>
    </row>
    <row r="28" spans="1:13" ht="9" customHeight="1" x14ac:dyDescent="0.2">
      <c r="A28" s="215"/>
      <c r="B28" s="220"/>
      <c r="C28" s="256" t="s">
        <v>82</v>
      </c>
      <c r="D28" s="257" t="s">
        <v>67</v>
      </c>
      <c r="E28" s="257" t="s">
        <v>217</v>
      </c>
      <c r="F28" s="258" t="s">
        <v>211</v>
      </c>
      <c r="G28" s="258" t="s">
        <v>212</v>
      </c>
      <c r="H28" s="258" t="s">
        <v>67</v>
      </c>
      <c r="I28" s="259" t="s">
        <v>213</v>
      </c>
      <c r="J28" s="258" t="s">
        <v>210</v>
      </c>
      <c r="K28" s="257" t="s">
        <v>67</v>
      </c>
      <c r="L28" s="258" t="s">
        <v>68</v>
      </c>
    </row>
    <row r="29" spans="1:13" ht="118.5" customHeight="1" x14ac:dyDescent="0.2">
      <c r="A29" s="216"/>
      <c r="B29" s="172" t="s">
        <v>87</v>
      </c>
      <c r="C29" s="256"/>
      <c r="D29" s="260"/>
      <c r="E29" s="260"/>
      <c r="F29" s="258"/>
      <c r="G29" s="258"/>
      <c r="H29" s="258"/>
      <c r="I29" s="259"/>
      <c r="J29" s="258"/>
      <c r="K29" s="260"/>
      <c r="L29" s="258"/>
    </row>
    <row r="30" spans="1:13" s="30" customFormat="1" ht="17.25" customHeight="1" x14ac:dyDescent="0.2">
      <c r="A30" s="49">
        <v>1</v>
      </c>
      <c r="B30" s="173">
        <v>2</v>
      </c>
      <c r="C30" s="184">
        <v>3</v>
      </c>
      <c r="D30" s="29">
        <v>5</v>
      </c>
      <c r="E30" s="29">
        <v>6</v>
      </c>
      <c r="F30" s="29">
        <v>7</v>
      </c>
      <c r="G30" s="29">
        <v>8</v>
      </c>
      <c r="H30" s="29">
        <v>9</v>
      </c>
      <c r="I30" s="29">
        <v>10</v>
      </c>
      <c r="J30" s="29">
        <v>11</v>
      </c>
      <c r="K30" s="29">
        <v>12</v>
      </c>
      <c r="L30" s="29">
        <v>13</v>
      </c>
    </row>
    <row r="31" spans="1:13" s="33" customFormat="1" ht="33.75" customHeight="1" x14ac:dyDescent="0.2">
      <c r="A31" s="50" t="s">
        <v>88</v>
      </c>
      <c r="B31" s="178" t="s">
        <v>94</v>
      </c>
      <c r="C31" s="99">
        <f>SUM(C32:C48)</f>
        <v>10814543</v>
      </c>
      <c r="D31" s="99">
        <f>SUM(D32:D48)</f>
        <v>10641334</v>
      </c>
      <c r="E31" s="145">
        <f>(D31/C31)*100</f>
        <v>98.398369676832388</v>
      </c>
      <c r="F31" s="99">
        <f>SUM(F32:F48)</f>
        <v>860000</v>
      </c>
      <c r="G31" s="99">
        <f>SUM(G32:G48)</f>
        <v>1966498</v>
      </c>
      <c r="H31" s="99">
        <f>SUM(H32:H48)</f>
        <v>1801754</v>
      </c>
      <c r="I31" s="145">
        <f>H31/G31*100</f>
        <v>91.622467960811548</v>
      </c>
      <c r="J31" s="99">
        <f>SUM(J32:J48)</f>
        <v>12781041</v>
      </c>
      <c r="K31" s="99">
        <f>SUM(K32:K48)</f>
        <v>12443088</v>
      </c>
      <c r="L31" s="145">
        <f>K31/J31*100</f>
        <v>97.355825710910409</v>
      </c>
      <c r="M31" s="32"/>
    </row>
    <row r="32" spans="1:13" s="33" customFormat="1" ht="75" customHeight="1" x14ac:dyDescent="0.2">
      <c r="A32" s="51" t="s">
        <v>89</v>
      </c>
      <c r="B32" s="171" t="s">
        <v>95</v>
      </c>
      <c r="C32" s="153">
        <v>8631792</v>
      </c>
      <c r="D32" s="153">
        <v>8555625</v>
      </c>
      <c r="E32" s="146">
        <f>(D32/C32)*100</f>
        <v>99.117599219258295</v>
      </c>
      <c r="F32" s="35">
        <v>100000</v>
      </c>
      <c r="G32" s="35">
        <v>100000</v>
      </c>
      <c r="H32" s="35">
        <v>99847</v>
      </c>
      <c r="I32" s="144">
        <f>H32/G32*100</f>
        <v>99.846999999999994</v>
      </c>
      <c r="J32" s="35">
        <f>C32+G32</f>
        <v>8731792</v>
      </c>
      <c r="K32" s="35">
        <f>D32+H32</f>
        <v>8655472</v>
      </c>
      <c r="L32" s="144">
        <f>K32/J32*100</f>
        <v>99.125952610873</v>
      </c>
      <c r="M32" s="32"/>
    </row>
    <row r="33" spans="1:13" s="38" customFormat="1" ht="57.75" customHeight="1" x14ac:dyDescent="0.2">
      <c r="A33" s="51" t="s">
        <v>96</v>
      </c>
      <c r="B33" s="171" t="s">
        <v>97</v>
      </c>
      <c r="C33" s="153">
        <v>262460</v>
      </c>
      <c r="D33" s="153">
        <v>251719</v>
      </c>
      <c r="E33" s="146">
        <f t="shared" ref="E33:E48" si="0">(D33/C33)*100</f>
        <v>95.907566867332164</v>
      </c>
      <c r="F33" s="36"/>
      <c r="G33" s="36"/>
      <c r="H33" s="36"/>
      <c r="I33" s="148" t="e">
        <f t="shared" ref="I33:I48" si="1">H33/G33*100</f>
        <v>#DIV/0!</v>
      </c>
      <c r="J33" s="35">
        <f t="shared" ref="J33:J48" si="2">C33+G33</f>
        <v>262460</v>
      </c>
      <c r="K33" s="35">
        <f t="shared" ref="K33:K48" si="3">D33+H33</f>
        <v>251719</v>
      </c>
      <c r="L33" s="144">
        <f t="shared" ref="L33:L48" si="4">K33/J33*100</f>
        <v>95.907566867332164</v>
      </c>
      <c r="M33" s="37"/>
    </row>
    <row r="34" spans="1:13" s="38" customFormat="1" ht="55.5" customHeight="1" x14ac:dyDescent="0.2">
      <c r="A34" s="51" t="s">
        <v>98</v>
      </c>
      <c r="B34" s="171" t="s">
        <v>99</v>
      </c>
      <c r="C34" s="153">
        <v>159300</v>
      </c>
      <c r="D34" s="153">
        <v>140456</v>
      </c>
      <c r="E34" s="146">
        <f t="shared" si="0"/>
        <v>88.170747018204636</v>
      </c>
      <c r="F34" s="100">
        <v>150000</v>
      </c>
      <c r="G34" s="100">
        <v>150000</v>
      </c>
      <c r="H34" s="100">
        <v>149290</v>
      </c>
      <c r="I34" s="144">
        <f t="shared" si="1"/>
        <v>99.526666666666657</v>
      </c>
      <c r="J34" s="35">
        <f t="shared" si="2"/>
        <v>309300</v>
      </c>
      <c r="K34" s="35">
        <f t="shared" si="3"/>
        <v>289746</v>
      </c>
      <c r="L34" s="144">
        <f t="shared" si="4"/>
        <v>93.677982541222121</v>
      </c>
    </row>
    <row r="35" spans="1:13" ht="38.25" customHeight="1" x14ac:dyDescent="0.2">
      <c r="A35" s="51" t="s">
        <v>100</v>
      </c>
      <c r="B35" s="171" t="s">
        <v>101</v>
      </c>
      <c r="C35" s="153">
        <v>175791</v>
      </c>
      <c r="D35" s="153">
        <v>175790</v>
      </c>
      <c r="E35" s="146">
        <f t="shared" si="0"/>
        <v>99.999431142663724</v>
      </c>
      <c r="F35" s="31"/>
      <c r="G35" s="31"/>
      <c r="H35" s="31"/>
      <c r="I35" s="148" t="e">
        <f>H35/G35*100</f>
        <v>#DIV/0!</v>
      </c>
      <c r="J35" s="35">
        <f t="shared" si="2"/>
        <v>175791</v>
      </c>
      <c r="K35" s="35">
        <f t="shared" si="3"/>
        <v>175790</v>
      </c>
      <c r="L35" s="144">
        <f t="shared" si="4"/>
        <v>99.999431142663724</v>
      </c>
    </row>
    <row r="36" spans="1:13" ht="31.5" x14ac:dyDescent="0.2">
      <c r="A36" s="51" t="s">
        <v>102</v>
      </c>
      <c r="B36" s="171" t="s">
        <v>103</v>
      </c>
      <c r="C36" s="153">
        <v>25000</v>
      </c>
      <c r="D36" s="153">
        <v>22083</v>
      </c>
      <c r="E36" s="146">
        <f t="shared" si="0"/>
        <v>88.331999999999994</v>
      </c>
      <c r="F36" s="35"/>
      <c r="G36" s="35"/>
      <c r="H36" s="35"/>
      <c r="I36" s="148" t="e">
        <f t="shared" si="1"/>
        <v>#DIV/0!</v>
      </c>
      <c r="J36" s="35">
        <f t="shared" si="2"/>
        <v>25000</v>
      </c>
      <c r="K36" s="35">
        <f t="shared" si="3"/>
        <v>22083</v>
      </c>
      <c r="L36" s="144">
        <f t="shared" si="4"/>
        <v>88.331999999999994</v>
      </c>
    </row>
    <row r="37" spans="1:13" ht="47.25" x14ac:dyDescent="0.2">
      <c r="A37" s="51" t="s">
        <v>104</v>
      </c>
      <c r="B37" s="171" t="s">
        <v>105</v>
      </c>
      <c r="C37" s="153">
        <v>80000</v>
      </c>
      <c r="D37" s="153">
        <v>80000</v>
      </c>
      <c r="E37" s="146">
        <f t="shared" si="0"/>
        <v>100</v>
      </c>
      <c r="F37" s="31"/>
      <c r="G37" s="31"/>
      <c r="H37" s="31"/>
      <c r="I37" s="148" t="e">
        <f t="shared" si="1"/>
        <v>#DIV/0!</v>
      </c>
      <c r="J37" s="35">
        <f t="shared" si="2"/>
        <v>80000</v>
      </c>
      <c r="K37" s="35">
        <f t="shared" si="3"/>
        <v>80000</v>
      </c>
      <c r="L37" s="144">
        <f t="shared" si="4"/>
        <v>100</v>
      </c>
    </row>
    <row r="38" spans="1:13" ht="34.5" customHeight="1" x14ac:dyDescent="0.2">
      <c r="A38" s="51" t="s">
        <v>106</v>
      </c>
      <c r="B38" s="171" t="s">
        <v>107</v>
      </c>
      <c r="C38" s="153">
        <v>45000</v>
      </c>
      <c r="D38" s="153">
        <v>44779</v>
      </c>
      <c r="E38" s="146">
        <f t="shared" si="0"/>
        <v>99.50888888888889</v>
      </c>
      <c r="F38" s="35"/>
      <c r="G38" s="35">
        <v>8176</v>
      </c>
      <c r="H38" s="35">
        <v>8176</v>
      </c>
      <c r="I38" s="144">
        <f t="shared" si="1"/>
        <v>100</v>
      </c>
      <c r="J38" s="35">
        <f t="shared" si="2"/>
        <v>53176</v>
      </c>
      <c r="K38" s="35">
        <f t="shared" si="3"/>
        <v>52955</v>
      </c>
      <c r="L38" s="144">
        <f t="shared" si="4"/>
        <v>99.584398976982101</v>
      </c>
    </row>
    <row r="39" spans="1:13" ht="39" customHeight="1" x14ac:dyDescent="0.2">
      <c r="A39" s="51" t="s">
        <v>230</v>
      </c>
      <c r="B39" s="186" t="s">
        <v>227</v>
      </c>
      <c r="C39" s="153">
        <v>20000</v>
      </c>
      <c r="D39" s="153">
        <v>20000</v>
      </c>
      <c r="E39" s="146">
        <f t="shared" si="0"/>
        <v>100</v>
      </c>
      <c r="F39" s="35"/>
      <c r="G39" s="35">
        <v>848322</v>
      </c>
      <c r="H39" s="35">
        <v>848322</v>
      </c>
      <c r="I39" s="144">
        <f t="shared" si="1"/>
        <v>100</v>
      </c>
      <c r="J39" s="35">
        <f t="shared" ref="J39" si="5">C39+G39</f>
        <v>868322</v>
      </c>
      <c r="K39" s="35">
        <f t="shared" ref="K39" si="6">D39+H39</f>
        <v>868322</v>
      </c>
      <c r="L39" s="144">
        <f t="shared" si="4"/>
        <v>100</v>
      </c>
    </row>
    <row r="40" spans="1:13" ht="31.5" x14ac:dyDescent="0.2">
      <c r="A40" s="51" t="s">
        <v>108</v>
      </c>
      <c r="B40" s="171" t="s">
        <v>109</v>
      </c>
      <c r="C40" s="153">
        <v>327200</v>
      </c>
      <c r="D40" s="153">
        <v>275609</v>
      </c>
      <c r="E40" s="146">
        <f t="shared" si="0"/>
        <v>84.232579462102692</v>
      </c>
      <c r="F40" s="35"/>
      <c r="G40" s="35"/>
      <c r="H40" s="35"/>
      <c r="I40" s="148" t="e">
        <f t="shared" si="1"/>
        <v>#DIV/0!</v>
      </c>
      <c r="J40" s="35">
        <f t="shared" si="2"/>
        <v>327200</v>
      </c>
      <c r="K40" s="35">
        <f t="shared" si="3"/>
        <v>275609</v>
      </c>
      <c r="L40" s="144">
        <f t="shared" si="4"/>
        <v>84.232579462102692</v>
      </c>
    </row>
    <row r="41" spans="1:13" ht="21.75" customHeight="1" x14ac:dyDescent="0.2">
      <c r="A41" s="51" t="s">
        <v>110</v>
      </c>
      <c r="B41" s="171" t="s">
        <v>111</v>
      </c>
      <c r="C41" s="153">
        <v>10000</v>
      </c>
      <c r="D41" s="153">
        <v>9902</v>
      </c>
      <c r="E41" s="146">
        <f t="shared" si="0"/>
        <v>99.02</v>
      </c>
      <c r="F41" s="35"/>
      <c r="G41" s="35"/>
      <c r="H41" s="35"/>
      <c r="I41" s="148" t="e">
        <f t="shared" si="1"/>
        <v>#DIV/0!</v>
      </c>
      <c r="J41" s="35">
        <f t="shared" si="2"/>
        <v>10000</v>
      </c>
      <c r="K41" s="35">
        <f t="shared" si="3"/>
        <v>9902</v>
      </c>
      <c r="L41" s="144">
        <f t="shared" si="4"/>
        <v>99.02</v>
      </c>
    </row>
    <row r="42" spans="1:13" ht="36" customHeight="1" x14ac:dyDescent="0.2">
      <c r="A42" s="140" t="s">
        <v>205</v>
      </c>
      <c r="B42" s="186" t="s">
        <v>206</v>
      </c>
      <c r="C42" s="132"/>
      <c r="D42" s="132"/>
      <c r="E42" s="147" t="e">
        <f t="shared" si="0"/>
        <v>#DIV/0!</v>
      </c>
      <c r="F42" s="35">
        <v>369500</v>
      </c>
      <c r="G42" s="35">
        <v>619500</v>
      </c>
      <c r="H42" s="35">
        <v>613572</v>
      </c>
      <c r="I42" s="144">
        <f t="shared" si="1"/>
        <v>99.043099273607751</v>
      </c>
      <c r="J42" s="35">
        <f t="shared" si="2"/>
        <v>619500</v>
      </c>
      <c r="K42" s="35">
        <f t="shared" si="3"/>
        <v>613572</v>
      </c>
      <c r="L42" s="144">
        <f t="shared" si="4"/>
        <v>99.043099273607751</v>
      </c>
    </row>
    <row r="43" spans="1:13" ht="36" customHeight="1" x14ac:dyDescent="0.2">
      <c r="A43" s="140" t="s">
        <v>256</v>
      </c>
      <c r="B43" s="186" t="s">
        <v>266</v>
      </c>
      <c r="C43" s="132">
        <v>100000</v>
      </c>
      <c r="D43" s="132">
        <v>98401</v>
      </c>
      <c r="E43" s="146">
        <f t="shared" ref="E43:E45" si="7">(D43/C43)*100</f>
        <v>98.40100000000001</v>
      </c>
      <c r="F43" s="35"/>
      <c r="G43" s="35"/>
      <c r="H43" s="35"/>
      <c r="I43" s="144"/>
      <c r="J43" s="35">
        <f t="shared" ref="J43:J45" si="8">C43+G43</f>
        <v>100000</v>
      </c>
      <c r="K43" s="35">
        <f t="shared" ref="K43:K45" si="9">D43+H43</f>
        <v>98401</v>
      </c>
      <c r="L43" s="144">
        <f t="shared" ref="L43:L45" si="10">K43/J43*100</f>
        <v>98.40100000000001</v>
      </c>
    </row>
    <row r="44" spans="1:13" ht="36" customHeight="1" x14ac:dyDescent="0.2">
      <c r="A44" s="140" t="s">
        <v>269</v>
      </c>
      <c r="B44" s="186" t="s">
        <v>270</v>
      </c>
      <c r="C44" s="132"/>
      <c r="D44" s="132"/>
      <c r="E44" s="147"/>
      <c r="F44" s="35">
        <v>150000</v>
      </c>
      <c r="G44" s="35">
        <v>150000</v>
      </c>
      <c r="H44" s="35"/>
      <c r="I44" s="144">
        <f t="shared" ref="I44" si="11">H44/G44*100</f>
        <v>0</v>
      </c>
      <c r="J44" s="35">
        <f t="shared" si="8"/>
        <v>150000</v>
      </c>
      <c r="K44" s="35">
        <f t="shared" si="9"/>
        <v>0</v>
      </c>
      <c r="L44" s="144">
        <f t="shared" si="10"/>
        <v>0</v>
      </c>
    </row>
    <row r="45" spans="1:13" ht="47.25" x14ac:dyDescent="0.2">
      <c r="A45" s="51" t="s">
        <v>112</v>
      </c>
      <c r="B45" s="171" t="s">
        <v>113</v>
      </c>
      <c r="C45" s="132">
        <v>50000</v>
      </c>
      <c r="D45" s="132">
        <v>49332</v>
      </c>
      <c r="E45" s="146">
        <f t="shared" si="7"/>
        <v>98.664000000000001</v>
      </c>
      <c r="F45" s="35">
        <v>90500</v>
      </c>
      <c r="G45" s="35">
        <v>90500</v>
      </c>
      <c r="H45" s="35">
        <v>82547</v>
      </c>
      <c r="I45" s="144">
        <f t="shared" ref="I45" si="12">H45/G45*100</f>
        <v>91.2121546961326</v>
      </c>
      <c r="J45" s="35">
        <f t="shared" si="8"/>
        <v>140500</v>
      </c>
      <c r="K45" s="35">
        <f t="shared" si="9"/>
        <v>131879</v>
      </c>
      <c r="L45" s="144">
        <f t="shared" si="10"/>
        <v>93.864056939501779</v>
      </c>
    </row>
    <row r="46" spans="1:13" ht="56.25" customHeight="1" x14ac:dyDescent="0.2">
      <c r="A46" s="140" t="s">
        <v>267</v>
      </c>
      <c r="B46" s="186" t="s">
        <v>268</v>
      </c>
      <c r="C46" s="132">
        <v>250000</v>
      </c>
      <c r="D46" s="132">
        <v>249638</v>
      </c>
      <c r="E46" s="146">
        <f t="shared" ref="E46:E47" si="13">(D46/C46)*100</f>
        <v>99.855199999999996</v>
      </c>
      <c r="F46" s="35"/>
      <c r="G46" s="35"/>
      <c r="H46" s="35"/>
      <c r="I46" s="144" t="e">
        <f t="shared" ref="I46:I47" si="14">H46/G46*100</f>
        <v>#DIV/0!</v>
      </c>
      <c r="J46" s="35">
        <f t="shared" ref="J46:J47" si="15">C46+G46</f>
        <v>250000</v>
      </c>
      <c r="K46" s="35">
        <f t="shared" ref="K46:K47" si="16">D46+H46</f>
        <v>249638</v>
      </c>
      <c r="L46" s="144">
        <f t="shared" ref="L46:L47" si="17">K46/J46*100</f>
        <v>99.855199999999996</v>
      </c>
    </row>
    <row r="47" spans="1:13" ht="47.25" x14ac:dyDescent="0.2">
      <c r="A47" s="140" t="s">
        <v>231</v>
      </c>
      <c r="B47" s="186" t="s">
        <v>232</v>
      </c>
      <c r="C47" s="132">
        <v>650000</v>
      </c>
      <c r="D47" s="132">
        <v>650000</v>
      </c>
      <c r="E47" s="146">
        <f t="shared" si="13"/>
        <v>100</v>
      </c>
      <c r="F47" s="35"/>
      <c r="G47" s="35"/>
      <c r="H47" s="35"/>
      <c r="I47" s="144" t="e">
        <f t="shared" si="14"/>
        <v>#DIV/0!</v>
      </c>
      <c r="J47" s="35">
        <f t="shared" si="15"/>
        <v>650000</v>
      </c>
      <c r="K47" s="35">
        <f t="shared" si="16"/>
        <v>650000</v>
      </c>
      <c r="L47" s="144">
        <f t="shared" si="17"/>
        <v>100</v>
      </c>
    </row>
    <row r="48" spans="1:13" ht="55.5" customHeight="1" x14ac:dyDescent="0.2">
      <c r="A48" s="140" t="s">
        <v>233</v>
      </c>
      <c r="B48" s="186" t="s">
        <v>234</v>
      </c>
      <c r="C48" s="132">
        <v>28000</v>
      </c>
      <c r="D48" s="132">
        <v>18000</v>
      </c>
      <c r="E48" s="146">
        <f t="shared" si="0"/>
        <v>64.285714285714292</v>
      </c>
      <c r="F48" s="35"/>
      <c r="G48" s="35"/>
      <c r="H48" s="35"/>
      <c r="I48" s="144" t="e">
        <f t="shared" si="1"/>
        <v>#DIV/0!</v>
      </c>
      <c r="J48" s="35">
        <f t="shared" si="2"/>
        <v>28000</v>
      </c>
      <c r="K48" s="35">
        <f t="shared" si="3"/>
        <v>18000</v>
      </c>
      <c r="L48" s="144">
        <f t="shared" si="4"/>
        <v>64.285714285714292</v>
      </c>
    </row>
    <row r="49" spans="1:14" ht="45.75" customHeight="1" x14ac:dyDescent="0.2">
      <c r="A49" s="50" t="s">
        <v>114</v>
      </c>
      <c r="B49" s="187" t="s">
        <v>115</v>
      </c>
      <c r="C49" s="99">
        <f>SUM(C50:C63)</f>
        <v>47074187</v>
      </c>
      <c r="D49" s="99">
        <f>SUM(D50:D63)</f>
        <v>45897200</v>
      </c>
      <c r="E49" s="145">
        <f>D49/C49*100</f>
        <v>97.499718901146395</v>
      </c>
      <c r="F49" s="99">
        <f>SUM(F50:F63)</f>
        <v>4946257</v>
      </c>
      <c r="G49" s="99">
        <f>SUM(G50:G63)</f>
        <v>5072438</v>
      </c>
      <c r="H49" s="99">
        <f>SUM(H50:H63)</f>
        <v>4199497</v>
      </c>
      <c r="I49" s="145">
        <f t="shared" ref="I49:I72" si="18">H49/G49*100</f>
        <v>82.790504290047508</v>
      </c>
      <c r="J49" s="99">
        <f>SUM(J50:J63)</f>
        <v>52146625</v>
      </c>
      <c r="K49" s="99">
        <f>SUM(K50:K63)</f>
        <v>50096697</v>
      </c>
      <c r="L49" s="145">
        <f>K49/J49*100</f>
        <v>96.06891529413457</v>
      </c>
      <c r="N49" s="125">
        <f>D49-45897200</f>
        <v>0</v>
      </c>
    </row>
    <row r="50" spans="1:14" ht="50.25" customHeight="1" x14ac:dyDescent="0.2">
      <c r="A50" s="51" t="s">
        <v>116</v>
      </c>
      <c r="B50" s="171" t="s">
        <v>97</v>
      </c>
      <c r="C50" s="153">
        <v>363360</v>
      </c>
      <c r="D50" s="153">
        <v>363102</v>
      </c>
      <c r="E50" s="144">
        <f>(D50/C50)*100</f>
        <v>99.92899603698811</v>
      </c>
      <c r="F50" s="35"/>
      <c r="G50" s="35"/>
      <c r="H50" s="35"/>
      <c r="I50" s="148" t="e">
        <f t="shared" si="18"/>
        <v>#DIV/0!</v>
      </c>
      <c r="J50" s="35">
        <f>C50+G50</f>
        <v>363360</v>
      </c>
      <c r="K50" s="35">
        <f>D50+H50</f>
        <v>363102</v>
      </c>
      <c r="L50" s="152">
        <f t="shared" ref="L50:L63" si="19">K50/J50*100</f>
        <v>99.92899603698811</v>
      </c>
      <c r="M50" s="126"/>
    </row>
    <row r="51" spans="1:14" ht="31.5" customHeight="1" x14ac:dyDescent="0.2">
      <c r="A51" s="51" t="s">
        <v>117</v>
      </c>
      <c r="B51" s="171" t="s">
        <v>118</v>
      </c>
      <c r="C51" s="153">
        <v>5668100</v>
      </c>
      <c r="D51" s="153">
        <v>5652166</v>
      </c>
      <c r="E51" s="144">
        <f t="shared" ref="E51:E63" si="20">(D51/C51)*100</f>
        <v>99.71888287080327</v>
      </c>
      <c r="F51" s="35">
        <v>717084</v>
      </c>
      <c r="G51" s="35">
        <v>741463</v>
      </c>
      <c r="H51" s="35">
        <v>625745</v>
      </c>
      <c r="I51" s="144">
        <f t="shared" si="18"/>
        <v>84.393287325193569</v>
      </c>
      <c r="J51" s="35">
        <f t="shared" ref="J51:J63" si="21">C51+G51</f>
        <v>6409563</v>
      </c>
      <c r="K51" s="35">
        <f t="shared" ref="K51:K63" si="22">D51+H51</f>
        <v>6277911</v>
      </c>
      <c r="L51" s="152">
        <f t="shared" si="19"/>
        <v>97.946006615427606</v>
      </c>
    </row>
    <row r="52" spans="1:14" ht="39" customHeight="1" x14ac:dyDescent="0.2">
      <c r="A52" s="51" t="s">
        <v>119</v>
      </c>
      <c r="B52" s="171" t="s">
        <v>120</v>
      </c>
      <c r="C52" s="153">
        <v>7319444</v>
      </c>
      <c r="D52" s="153">
        <v>7183181</v>
      </c>
      <c r="E52" s="144">
        <f t="shared" si="20"/>
        <v>98.138342201948674</v>
      </c>
      <c r="F52" s="35">
        <v>224637</v>
      </c>
      <c r="G52" s="35">
        <v>326439</v>
      </c>
      <c r="H52" s="35">
        <v>319313</v>
      </c>
      <c r="I52" s="144">
        <f t="shared" si="18"/>
        <v>97.81705004610356</v>
      </c>
      <c r="J52" s="35">
        <f t="shared" si="21"/>
        <v>7645883</v>
      </c>
      <c r="K52" s="35">
        <f t="shared" si="22"/>
        <v>7502494</v>
      </c>
      <c r="L52" s="152">
        <f t="shared" si="19"/>
        <v>98.124624716334267</v>
      </c>
      <c r="M52" s="126"/>
    </row>
    <row r="53" spans="1:14" ht="47.25" customHeight="1" x14ac:dyDescent="0.2">
      <c r="A53" s="51" t="s">
        <v>121</v>
      </c>
      <c r="B53" s="171" t="s">
        <v>120</v>
      </c>
      <c r="C53" s="153">
        <v>29802400</v>
      </c>
      <c r="D53" s="153">
        <v>28796436</v>
      </c>
      <c r="E53" s="144">
        <f t="shared" si="20"/>
        <v>96.624553727216593</v>
      </c>
      <c r="F53" s="35"/>
      <c r="G53" s="35"/>
      <c r="H53" s="35"/>
      <c r="I53" s="148" t="e">
        <f t="shared" si="18"/>
        <v>#DIV/0!</v>
      </c>
      <c r="J53" s="35">
        <f t="shared" si="21"/>
        <v>29802400</v>
      </c>
      <c r="K53" s="35">
        <f t="shared" si="22"/>
        <v>28796436</v>
      </c>
      <c r="L53" s="152">
        <f t="shared" si="19"/>
        <v>96.624553727216593</v>
      </c>
    </row>
    <row r="54" spans="1:14" ht="39" customHeight="1" x14ac:dyDescent="0.2">
      <c r="A54" s="51" t="s">
        <v>122</v>
      </c>
      <c r="B54" s="171" t="s">
        <v>120</v>
      </c>
      <c r="C54" s="153">
        <v>48330</v>
      </c>
      <c r="D54" s="153">
        <v>48303</v>
      </c>
      <c r="E54" s="144">
        <f t="shared" si="20"/>
        <v>99.944134078212286</v>
      </c>
      <c r="F54" s="35">
        <v>1268368</v>
      </c>
      <c r="G54" s="35">
        <v>1268368</v>
      </c>
      <c r="H54" s="35">
        <v>725040</v>
      </c>
      <c r="I54" s="144">
        <f t="shared" si="18"/>
        <v>57.16322076873589</v>
      </c>
      <c r="J54" s="35">
        <f t="shared" si="21"/>
        <v>1316698</v>
      </c>
      <c r="K54" s="35">
        <f t="shared" si="22"/>
        <v>773343</v>
      </c>
      <c r="L54" s="152">
        <f t="shared" si="19"/>
        <v>58.733513683471841</v>
      </c>
    </row>
    <row r="55" spans="1:14" ht="37.5" customHeight="1" x14ac:dyDescent="0.2">
      <c r="A55" s="51" t="s">
        <v>176</v>
      </c>
      <c r="B55" s="171" t="s">
        <v>120</v>
      </c>
      <c r="C55" s="132">
        <v>95846</v>
      </c>
      <c r="D55" s="132">
        <v>95810</v>
      </c>
      <c r="E55" s="144">
        <f t="shared" si="20"/>
        <v>99.962439747094294</v>
      </c>
      <c r="F55" s="35">
        <v>27000</v>
      </c>
      <c r="G55" s="35">
        <v>27000</v>
      </c>
      <c r="H55" s="35">
        <v>26914</v>
      </c>
      <c r="I55" s="144">
        <f t="shared" si="18"/>
        <v>99.681481481481484</v>
      </c>
      <c r="J55" s="35">
        <f t="shared" si="21"/>
        <v>122846</v>
      </c>
      <c r="K55" s="35">
        <f t="shared" si="22"/>
        <v>122724</v>
      </c>
      <c r="L55" s="152">
        <f>K55/J55*100</f>
        <v>99.900688667111666</v>
      </c>
    </row>
    <row r="56" spans="1:14" ht="31.5" x14ac:dyDescent="0.2">
      <c r="A56" s="51" t="s">
        <v>123</v>
      </c>
      <c r="B56" s="171" t="s">
        <v>124</v>
      </c>
      <c r="C56" s="132">
        <v>1258600</v>
      </c>
      <c r="D56" s="132">
        <v>1258321</v>
      </c>
      <c r="E56" s="144">
        <f t="shared" si="20"/>
        <v>99.977832512315274</v>
      </c>
      <c r="F56" s="35"/>
      <c r="G56" s="35"/>
      <c r="H56" s="35"/>
      <c r="I56" s="148" t="e">
        <f t="shared" si="18"/>
        <v>#DIV/0!</v>
      </c>
      <c r="J56" s="35">
        <f t="shared" si="21"/>
        <v>1258600</v>
      </c>
      <c r="K56" s="35">
        <f t="shared" si="22"/>
        <v>1258321</v>
      </c>
      <c r="L56" s="152">
        <f t="shared" si="19"/>
        <v>99.977832512315274</v>
      </c>
    </row>
    <row r="57" spans="1:14" ht="25.5" customHeight="1" x14ac:dyDescent="0.2">
      <c r="A57" s="140" t="s">
        <v>215</v>
      </c>
      <c r="B57" s="186" t="s">
        <v>216</v>
      </c>
      <c r="C57" s="153">
        <v>3620</v>
      </c>
      <c r="D57" s="132">
        <v>3620</v>
      </c>
      <c r="E57" s="144">
        <f t="shared" si="20"/>
        <v>100</v>
      </c>
      <c r="F57" s="35"/>
      <c r="G57" s="35"/>
      <c r="H57" s="35"/>
      <c r="I57" s="144" t="e">
        <f t="shared" si="18"/>
        <v>#DIV/0!</v>
      </c>
      <c r="J57" s="35">
        <f t="shared" si="21"/>
        <v>3620</v>
      </c>
      <c r="K57" s="35">
        <f t="shared" si="22"/>
        <v>3620</v>
      </c>
      <c r="L57" s="152">
        <f t="shared" si="19"/>
        <v>100</v>
      </c>
    </row>
    <row r="58" spans="1:14" ht="83.25" customHeight="1" x14ac:dyDescent="0.2">
      <c r="A58" s="140" t="s">
        <v>221</v>
      </c>
      <c r="B58" s="186" t="s">
        <v>222</v>
      </c>
      <c r="C58" s="191">
        <v>7230</v>
      </c>
      <c r="D58" s="192">
        <v>7223</v>
      </c>
      <c r="E58" s="144">
        <f t="shared" si="20"/>
        <v>99.903181189488237</v>
      </c>
      <c r="F58" s="35">
        <v>14086</v>
      </c>
      <c r="G58" s="35">
        <v>14086</v>
      </c>
      <c r="H58" s="35">
        <v>14086</v>
      </c>
      <c r="I58" s="144">
        <f t="shared" si="18"/>
        <v>100</v>
      </c>
      <c r="J58" s="35">
        <f t="shared" si="21"/>
        <v>21316</v>
      </c>
      <c r="K58" s="35">
        <f t="shared" si="22"/>
        <v>21309</v>
      </c>
      <c r="L58" s="152">
        <f t="shared" si="19"/>
        <v>99.967160818164757</v>
      </c>
    </row>
    <row r="59" spans="1:14" ht="71.25" customHeight="1" x14ac:dyDescent="0.2">
      <c r="A59" s="140" t="s">
        <v>223</v>
      </c>
      <c r="B59" s="186" t="s">
        <v>224</v>
      </c>
      <c r="C59" s="153">
        <v>137300</v>
      </c>
      <c r="D59" s="132">
        <v>137196</v>
      </c>
      <c r="E59" s="144">
        <f t="shared" si="20"/>
        <v>99.924253459577571</v>
      </c>
      <c r="F59" s="35">
        <v>267400</v>
      </c>
      <c r="G59" s="35">
        <v>267400</v>
      </c>
      <c r="H59" s="35">
        <v>267400</v>
      </c>
      <c r="I59" s="144">
        <f t="shared" si="18"/>
        <v>100</v>
      </c>
      <c r="J59" s="35">
        <f t="shared" si="21"/>
        <v>404700</v>
      </c>
      <c r="K59" s="35">
        <f t="shared" si="22"/>
        <v>404596</v>
      </c>
      <c r="L59" s="152">
        <f t="shared" si="19"/>
        <v>99.974301952063257</v>
      </c>
    </row>
    <row r="60" spans="1:14" ht="21.75" customHeight="1" x14ac:dyDescent="0.2">
      <c r="A60" s="51" t="s">
        <v>125</v>
      </c>
      <c r="B60" s="171" t="s">
        <v>126</v>
      </c>
      <c r="C60" s="132">
        <v>660033</v>
      </c>
      <c r="D60" s="132">
        <v>660033</v>
      </c>
      <c r="E60" s="144">
        <f t="shared" si="20"/>
        <v>100</v>
      </c>
      <c r="F60" s="35"/>
      <c r="G60" s="35"/>
      <c r="H60" s="35"/>
      <c r="I60" s="148" t="e">
        <f t="shared" si="18"/>
        <v>#DIV/0!</v>
      </c>
      <c r="J60" s="35">
        <f t="shared" si="21"/>
        <v>660033</v>
      </c>
      <c r="K60" s="35">
        <f t="shared" si="22"/>
        <v>660033</v>
      </c>
      <c r="L60" s="152">
        <f t="shared" si="19"/>
        <v>100</v>
      </c>
    </row>
    <row r="61" spans="1:14" ht="55.5" customHeight="1" x14ac:dyDescent="0.2">
      <c r="A61" s="51" t="s">
        <v>127</v>
      </c>
      <c r="B61" s="171" t="s">
        <v>128</v>
      </c>
      <c r="C61" s="132">
        <v>651158</v>
      </c>
      <c r="D61" s="132">
        <v>651158</v>
      </c>
      <c r="E61" s="144">
        <f t="shared" si="20"/>
        <v>100</v>
      </c>
      <c r="F61" s="35"/>
      <c r="G61" s="35"/>
      <c r="H61" s="35"/>
      <c r="I61" s="148" t="e">
        <f t="shared" ref="I61" si="23">H61/G61*100</f>
        <v>#DIV/0!</v>
      </c>
      <c r="J61" s="35">
        <f t="shared" si="21"/>
        <v>651158</v>
      </c>
      <c r="K61" s="35">
        <f t="shared" si="22"/>
        <v>651158</v>
      </c>
      <c r="L61" s="152">
        <f t="shared" si="19"/>
        <v>100</v>
      </c>
    </row>
    <row r="62" spans="1:14" ht="45" customHeight="1" x14ac:dyDescent="0.2">
      <c r="A62" s="140" t="s">
        <v>228</v>
      </c>
      <c r="B62" s="186" t="s">
        <v>229</v>
      </c>
      <c r="C62" s="132">
        <v>1058766</v>
      </c>
      <c r="D62" s="132">
        <v>1040651</v>
      </c>
      <c r="E62" s="144">
        <f t="shared" si="20"/>
        <v>98.289045927050921</v>
      </c>
      <c r="F62" s="35"/>
      <c r="G62" s="35"/>
      <c r="H62" s="35"/>
      <c r="I62" s="148"/>
      <c r="J62" s="35">
        <f t="shared" si="21"/>
        <v>1058766</v>
      </c>
      <c r="K62" s="35">
        <f t="shared" si="22"/>
        <v>1040651</v>
      </c>
      <c r="L62" s="152">
        <f t="shared" si="19"/>
        <v>98.289045927050921</v>
      </c>
    </row>
    <row r="63" spans="1:14" ht="57.75" customHeight="1" x14ac:dyDescent="0.2">
      <c r="A63" s="98" t="s">
        <v>203</v>
      </c>
      <c r="B63" s="188" t="s">
        <v>204</v>
      </c>
      <c r="C63" s="132"/>
      <c r="D63" s="132"/>
      <c r="E63" s="148" t="e">
        <f t="shared" si="20"/>
        <v>#DIV/0!</v>
      </c>
      <c r="F63" s="132">
        <v>2427682</v>
      </c>
      <c r="G63" s="132">
        <v>2427682</v>
      </c>
      <c r="H63" s="35">
        <v>2220999</v>
      </c>
      <c r="I63" s="144">
        <f t="shared" si="18"/>
        <v>91.486405550644605</v>
      </c>
      <c r="J63" s="35">
        <f t="shared" si="21"/>
        <v>2427682</v>
      </c>
      <c r="K63" s="35">
        <f t="shared" si="22"/>
        <v>2220999</v>
      </c>
      <c r="L63" s="152">
        <f t="shared" si="19"/>
        <v>91.486405550644605</v>
      </c>
    </row>
    <row r="64" spans="1:14" ht="38.25" customHeight="1" x14ac:dyDescent="0.2">
      <c r="A64" s="50" t="s">
        <v>129</v>
      </c>
      <c r="B64" s="187" t="s">
        <v>130</v>
      </c>
      <c r="C64" s="99">
        <f>C65+C66+C67+C68</f>
        <v>1650200</v>
      </c>
      <c r="D64" s="99">
        <f>D65+D66+D67+D68</f>
        <v>1645432</v>
      </c>
      <c r="E64" s="145">
        <f>(D64/C64)*100</f>
        <v>99.711065325415106</v>
      </c>
      <c r="F64" s="99">
        <f>F65+F66+F67+F68</f>
        <v>0</v>
      </c>
      <c r="G64" s="99">
        <f>G65+G66+G67+G68</f>
        <v>0</v>
      </c>
      <c r="H64" s="99">
        <f>H65+H66+H67+H68</f>
        <v>0</v>
      </c>
      <c r="I64" s="150" t="e">
        <f t="shared" si="18"/>
        <v>#DIV/0!</v>
      </c>
      <c r="J64" s="99">
        <f>J65+J66+J67+J68</f>
        <v>1650200</v>
      </c>
      <c r="K64" s="99">
        <f>K65+K66+K67+K68</f>
        <v>1645432</v>
      </c>
      <c r="L64" s="145">
        <f>K64/J64*100</f>
        <v>99.711065325415106</v>
      </c>
    </row>
    <row r="65" spans="1:15" ht="56.25" customHeight="1" x14ac:dyDescent="0.2">
      <c r="A65" s="51" t="s">
        <v>131</v>
      </c>
      <c r="B65" s="171" t="s">
        <v>97</v>
      </c>
      <c r="C65" s="189">
        <v>442900</v>
      </c>
      <c r="D65" s="190">
        <v>440542</v>
      </c>
      <c r="E65" s="144">
        <f>(D65/C65)*100</f>
        <v>99.467599909686157</v>
      </c>
      <c r="F65" s="35"/>
      <c r="G65" s="35"/>
      <c r="H65" s="35"/>
      <c r="I65" s="148" t="e">
        <f t="shared" si="18"/>
        <v>#DIV/0!</v>
      </c>
      <c r="J65" s="35">
        <f t="shared" ref="J65:K68" si="24">C65+G65</f>
        <v>442900</v>
      </c>
      <c r="K65" s="35">
        <f t="shared" si="24"/>
        <v>440542</v>
      </c>
      <c r="L65" s="152">
        <f t="shared" ref="L65:L72" si="25">K65/J65*100</f>
        <v>99.467599909686157</v>
      </c>
    </row>
    <row r="66" spans="1:15" ht="72" customHeight="1" x14ac:dyDescent="0.2">
      <c r="A66" s="51" t="s">
        <v>132</v>
      </c>
      <c r="B66" s="171" t="s">
        <v>133</v>
      </c>
      <c r="C66" s="153">
        <v>1070650</v>
      </c>
      <c r="D66" s="153">
        <v>1069684</v>
      </c>
      <c r="E66" s="144">
        <f t="shared" ref="E66:E68" si="26">(D66/C66)*100</f>
        <v>99.909774436090231</v>
      </c>
      <c r="F66" s="35"/>
      <c r="G66" s="35"/>
      <c r="H66" s="35"/>
      <c r="I66" s="148" t="e">
        <f t="shared" si="18"/>
        <v>#DIV/0!</v>
      </c>
      <c r="J66" s="35">
        <f t="shared" si="24"/>
        <v>1070650</v>
      </c>
      <c r="K66" s="35">
        <f t="shared" si="24"/>
        <v>1069684</v>
      </c>
      <c r="L66" s="152">
        <f t="shared" si="25"/>
        <v>99.909774436090231</v>
      </c>
    </row>
    <row r="67" spans="1:15" ht="85.5" customHeight="1" x14ac:dyDescent="0.2">
      <c r="A67" s="51" t="s">
        <v>134</v>
      </c>
      <c r="B67" s="171" t="s">
        <v>135</v>
      </c>
      <c r="C67" s="153">
        <v>87400</v>
      </c>
      <c r="D67" s="153">
        <v>86456</v>
      </c>
      <c r="E67" s="144">
        <f t="shared" si="26"/>
        <v>98.919908466819223</v>
      </c>
      <c r="F67" s="35"/>
      <c r="G67" s="35"/>
      <c r="H67" s="35"/>
      <c r="I67" s="148" t="e">
        <f t="shared" si="18"/>
        <v>#DIV/0!</v>
      </c>
      <c r="J67" s="35">
        <f t="shared" si="24"/>
        <v>87400</v>
      </c>
      <c r="K67" s="35">
        <f t="shared" si="24"/>
        <v>86456</v>
      </c>
      <c r="L67" s="152">
        <f t="shared" si="25"/>
        <v>98.919908466819223</v>
      </c>
    </row>
    <row r="68" spans="1:15" ht="43.5" customHeight="1" x14ac:dyDescent="0.2">
      <c r="A68" s="51" t="s">
        <v>136</v>
      </c>
      <c r="B68" s="171" t="s">
        <v>137</v>
      </c>
      <c r="C68" s="153">
        <v>49250</v>
      </c>
      <c r="D68" s="153">
        <v>48750</v>
      </c>
      <c r="E68" s="144">
        <f t="shared" si="26"/>
        <v>98.984771573604064</v>
      </c>
      <c r="F68" s="35"/>
      <c r="G68" s="35"/>
      <c r="H68" s="35"/>
      <c r="I68" s="148" t="e">
        <f t="shared" si="18"/>
        <v>#DIV/0!</v>
      </c>
      <c r="J68" s="35">
        <f t="shared" si="24"/>
        <v>49250</v>
      </c>
      <c r="K68" s="35">
        <f t="shared" si="24"/>
        <v>48750</v>
      </c>
      <c r="L68" s="152">
        <f t="shared" si="25"/>
        <v>98.984771573604064</v>
      </c>
    </row>
    <row r="69" spans="1:15" ht="42" customHeight="1" x14ac:dyDescent="0.2">
      <c r="A69" s="50" t="s">
        <v>138</v>
      </c>
      <c r="B69" s="187" t="s">
        <v>139</v>
      </c>
      <c r="C69" s="99">
        <f>SUM(C70:C72)</f>
        <v>1682443</v>
      </c>
      <c r="D69" s="99">
        <f>SUM(D70:D72)</f>
        <v>1631391</v>
      </c>
      <c r="E69" s="145">
        <f>(D69/C69)*100</f>
        <v>96.965602995168325</v>
      </c>
      <c r="F69" s="99">
        <f>SUM(F70:F72)</f>
        <v>91170</v>
      </c>
      <c r="G69" s="99">
        <f>SUM(G70:G72)</f>
        <v>0</v>
      </c>
      <c r="H69" s="99">
        <f>SUM(H70:H72)</f>
        <v>91170</v>
      </c>
      <c r="I69" s="145" t="e">
        <f t="shared" si="18"/>
        <v>#DIV/0!</v>
      </c>
      <c r="J69" s="99">
        <f>SUM(J70:J72)</f>
        <v>1682443</v>
      </c>
      <c r="K69" s="99">
        <f>SUM(K70:K72)</f>
        <v>1722561</v>
      </c>
      <c r="L69" s="145">
        <f>K69/J69*100</f>
        <v>102.384508717383</v>
      </c>
    </row>
    <row r="70" spans="1:15" ht="58.5" customHeight="1" x14ac:dyDescent="0.2">
      <c r="A70" s="51" t="s">
        <v>140</v>
      </c>
      <c r="B70" s="171" t="s">
        <v>97</v>
      </c>
      <c r="C70" s="132">
        <v>821700</v>
      </c>
      <c r="D70" s="132">
        <v>820648</v>
      </c>
      <c r="E70" s="144">
        <f>(D70/C70)*100</f>
        <v>99.871972739442612</v>
      </c>
      <c r="F70" s="35"/>
      <c r="G70" s="35"/>
      <c r="H70" s="35"/>
      <c r="I70" s="147" t="e">
        <f>H70/G70*100</f>
        <v>#DIV/0!</v>
      </c>
      <c r="J70" s="35">
        <f t="shared" ref="J70:K72" si="27">C70+G70</f>
        <v>821700</v>
      </c>
      <c r="K70" s="35">
        <f t="shared" si="27"/>
        <v>820648</v>
      </c>
      <c r="L70" s="152">
        <f t="shared" si="25"/>
        <v>99.871972739442612</v>
      </c>
    </row>
    <row r="71" spans="1:15" ht="54" customHeight="1" x14ac:dyDescent="0.2">
      <c r="A71" s="140" t="s">
        <v>225</v>
      </c>
      <c r="B71" s="186" t="s">
        <v>226</v>
      </c>
      <c r="C71" s="132"/>
      <c r="D71" s="132"/>
      <c r="E71" s="144"/>
      <c r="F71" s="35">
        <v>87070</v>
      </c>
      <c r="G71" s="35"/>
      <c r="H71" s="35">
        <v>87070</v>
      </c>
      <c r="I71" s="144" t="e">
        <f t="shared" si="18"/>
        <v>#DIV/0!</v>
      </c>
      <c r="J71" s="35">
        <f t="shared" si="27"/>
        <v>0</v>
      </c>
      <c r="K71" s="35">
        <f t="shared" si="27"/>
        <v>87070</v>
      </c>
      <c r="L71" s="152" t="e">
        <f t="shared" si="25"/>
        <v>#DIV/0!</v>
      </c>
    </row>
    <row r="72" spans="1:15" ht="33.75" customHeight="1" x14ac:dyDescent="0.2">
      <c r="A72" s="51" t="s">
        <v>141</v>
      </c>
      <c r="B72" s="171" t="s">
        <v>142</v>
      </c>
      <c r="C72" s="132">
        <v>860743</v>
      </c>
      <c r="D72" s="132">
        <v>810743</v>
      </c>
      <c r="E72" s="144">
        <f t="shared" ref="E72" si="28">(D72/C72)*100</f>
        <v>94.191065161145659</v>
      </c>
      <c r="F72" s="35">
        <v>4100</v>
      </c>
      <c r="G72" s="35"/>
      <c r="H72" s="35">
        <v>4100</v>
      </c>
      <c r="I72" s="144" t="e">
        <f t="shared" si="18"/>
        <v>#DIV/0!</v>
      </c>
      <c r="J72" s="35">
        <f t="shared" si="27"/>
        <v>860743</v>
      </c>
      <c r="K72" s="35">
        <f t="shared" si="27"/>
        <v>814843</v>
      </c>
      <c r="L72" s="152">
        <f t="shared" si="25"/>
        <v>94.667397817931715</v>
      </c>
    </row>
    <row r="73" spans="1:15" ht="39" customHeight="1" x14ac:dyDescent="0.2">
      <c r="A73" s="50" t="s">
        <v>143</v>
      </c>
      <c r="B73" s="178" t="s">
        <v>144</v>
      </c>
      <c r="C73" s="99">
        <f>C31+C49+C64+C69</f>
        <v>61221373</v>
      </c>
      <c r="D73" s="99">
        <f>D31+D49+D64+D69</f>
        <v>59815357</v>
      </c>
      <c r="E73" s="149">
        <f>D73/C73*100</f>
        <v>97.703390284958161</v>
      </c>
      <c r="F73" s="99">
        <f>F31+F49+F64+F69</f>
        <v>5897427</v>
      </c>
      <c r="G73" s="99">
        <f>G31+G49+G64+G69</f>
        <v>7038936</v>
      </c>
      <c r="H73" s="99">
        <f>H31+H49+H64+H69</f>
        <v>6092421</v>
      </c>
      <c r="I73" s="151">
        <f>H73/G73*100</f>
        <v>86.553152351434932</v>
      </c>
      <c r="J73" s="99">
        <f>J31+J49+J64+J69</f>
        <v>68260309</v>
      </c>
      <c r="K73" s="99">
        <f>K31+K49+K64+K69</f>
        <v>65907778</v>
      </c>
      <c r="L73" s="149">
        <f>L31+L49+L64+L69</f>
        <v>395.52031504784304</v>
      </c>
    </row>
    <row r="74" spans="1:15" x14ac:dyDescent="0.2">
      <c r="B74" s="177"/>
      <c r="C74" s="185"/>
      <c r="D74" s="48"/>
      <c r="E74" s="47"/>
    </row>
    <row r="75" spans="1:15" x14ac:dyDescent="0.2">
      <c r="B75" s="177"/>
      <c r="C75" s="185">
        <f>C73-61221373</f>
        <v>0</v>
      </c>
      <c r="D75" s="48">
        <f>D73-59815357</f>
        <v>0</v>
      </c>
      <c r="E75" s="47"/>
      <c r="F75" s="141">
        <f>F73-5897427</f>
        <v>0</v>
      </c>
      <c r="G75" s="141">
        <f>G73-7038936</f>
        <v>0</v>
      </c>
      <c r="H75" s="141">
        <f>H73-6092421</f>
        <v>0</v>
      </c>
    </row>
    <row r="76" spans="1:15" ht="40.5" customHeight="1" x14ac:dyDescent="0.3">
      <c r="B76" s="240" t="s">
        <v>276</v>
      </c>
      <c r="C76" s="240"/>
      <c r="D76" s="240"/>
      <c r="E76" s="241"/>
      <c r="F76" s="241"/>
      <c r="G76" s="241"/>
      <c r="H76" s="242" t="s">
        <v>277</v>
      </c>
      <c r="I76" s="242"/>
      <c r="J76" s="242"/>
      <c r="K76" s="242"/>
      <c r="L76" s="242"/>
      <c r="M76" s="243"/>
      <c r="N76" s="243"/>
      <c r="O76" s="243"/>
    </row>
    <row r="77" spans="1:15" ht="130.5" customHeight="1" x14ac:dyDescent="0.2">
      <c r="B77" s="177"/>
      <c r="C77" s="185"/>
      <c r="D77" s="48"/>
      <c r="E77" s="47"/>
    </row>
    <row r="78" spans="1:15" x14ac:dyDescent="0.2">
      <c r="B78" s="177"/>
      <c r="C78" s="185"/>
      <c r="D78" s="48"/>
      <c r="E78" s="47"/>
    </row>
    <row r="79" spans="1:15" ht="66.75" customHeight="1" x14ac:dyDescent="0.2">
      <c r="B79" s="177"/>
      <c r="C79" s="185"/>
      <c r="D79" s="48"/>
      <c r="E79" s="47"/>
    </row>
    <row r="80" spans="1:15" ht="77.25" customHeight="1" x14ac:dyDescent="0.2">
      <c r="B80" s="177"/>
      <c r="C80" s="185"/>
      <c r="D80" s="48">
        <f>D79-D76</f>
        <v>0</v>
      </c>
      <c r="E80" s="47"/>
    </row>
    <row r="81" spans="2:10" x14ac:dyDescent="0.2">
      <c r="B81" s="177"/>
      <c r="C81" s="185"/>
      <c r="D81" s="48"/>
      <c r="E81" s="47"/>
    </row>
    <row r="82" spans="2:10" ht="65.25" customHeight="1" x14ac:dyDescent="0.2">
      <c r="B82" s="177"/>
      <c r="C82" s="185"/>
      <c r="D82" s="48"/>
      <c r="E82" s="47"/>
    </row>
    <row r="83" spans="2:10" ht="23.25" customHeight="1" x14ac:dyDescent="0.2">
      <c r="D83" s="48"/>
      <c r="E83" s="47"/>
      <c r="J83" s="99"/>
    </row>
    <row r="84" spans="2:10" x14ac:dyDescent="0.2">
      <c r="D84" s="48"/>
      <c r="E84" s="47"/>
    </row>
    <row r="85" spans="2:10" x14ac:dyDescent="0.2">
      <c r="D85" s="48"/>
      <c r="E85" s="47"/>
    </row>
    <row r="86" spans="2:10" x14ac:dyDescent="0.2">
      <c r="D86" s="48"/>
      <c r="E86" s="47"/>
    </row>
    <row r="87" spans="2:10" x14ac:dyDescent="0.2">
      <c r="D87" s="48"/>
      <c r="E87" s="47"/>
    </row>
    <row r="88" spans="2:10" x14ac:dyDescent="0.2">
      <c r="D88" s="48"/>
      <c r="E88" s="47"/>
    </row>
    <row r="89" spans="2:10" x14ac:dyDescent="0.2">
      <c r="D89" s="48"/>
      <c r="E89" s="47"/>
    </row>
    <row r="90" spans="2:10" x14ac:dyDescent="0.2">
      <c r="D90" s="48"/>
      <c r="E90" s="47"/>
    </row>
    <row r="91" spans="2:10" x14ac:dyDescent="0.2">
      <c r="D91" s="48"/>
      <c r="E91" s="47"/>
    </row>
    <row r="92" spans="2:10" x14ac:dyDescent="0.2">
      <c r="D92" s="48"/>
      <c r="E92" s="47"/>
    </row>
    <row r="93" spans="2:10" x14ac:dyDescent="0.2">
      <c r="D93" s="48"/>
      <c r="E93" s="47"/>
    </row>
    <row r="94" spans="2:10" x14ac:dyDescent="0.2">
      <c r="D94" s="48"/>
      <c r="E94" s="47"/>
    </row>
    <row r="95" spans="2:10" x14ac:dyDescent="0.2">
      <c r="D95" s="48"/>
      <c r="E95" s="47"/>
    </row>
    <row r="96" spans="2:10" x14ac:dyDescent="0.2">
      <c r="D96" s="48"/>
      <c r="E96" s="47"/>
    </row>
    <row r="97" spans="4:5" x14ac:dyDescent="0.2">
      <c r="D97" s="48"/>
      <c r="E97" s="47"/>
    </row>
    <row r="98" spans="4:5" x14ac:dyDescent="0.2">
      <c r="D98" s="48"/>
      <c r="E98" s="47"/>
    </row>
    <row r="99" spans="4:5" x14ac:dyDescent="0.2">
      <c r="D99" s="48"/>
      <c r="E99" s="47"/>
    </row>
    <row r="100" spans="4:5" x14ac:dyDescent="0.2">
      <c r="D100" s="48"/>
      <c r="E100" s="47"/>
    </row>
    <row r="101" spans="4:5" x14ac:dyDescent="0.2">
      <c r="D101" s="48"/>
      <c r="E101" s="47"/>
    </row>
    <row r="102" spans="4:5" x14ac:dyDescent="0.2">
      <c r="D102" s="48"/>
      <c r="E102" s="47"/>
    </row>
    <row r="103" spans="4:5" x14ac:dyDescent="0.2">
      <c r="D103" s="48"/>
      <c r="E103" s="47"/>
    </row>
    <row r="104" spans="4:5" x14ac:dyDescent="0.2">
      <c r="D104" s="48"/>
      <c r="E104" s="47"/>
    </row>
    <row r="105" spans="4:5" x14ac:dyDescent="0.2">
      <c r="D105" s="48"/>
      <c r="E105" s="47"/>
    </row>
    <row r="106" spans="4:5" x14ac:dyDescent="0.2">
      <c r="D106" s="48"/>
      <c r="E106" s="47"/>
    </row>
    <row r="107" spans="4:5" x14ac:dyDescent="0.2">
      <c r="D107" s="48"/>
      <c r="E107" s="47"/>
    </row>
    <row r="108" spans="4:5" x14ac:dyDescent="0.2">
      <c r="D108" s="48"/>
      <c r="E108" s="47"/>
    </row>
    <row r="109" spans="4:5" x14ac:dyDescent="0.2">
      <c r="D109" s="48"/>
      <c r="E109" s="47"/>
    </row>
    <row r="110" spans="4:5" x14ac:dyDescent="0.2">
      <c r="D110" s="48"/>
      <c r="E110" s="47"/>
    </row>
    <row r="111" spans="4:5" x14ac:dyDescent="0.2">
      <c r="D111" s="48"/>
      <c r="E111" s="47"/>
    </row>
    <row r="112" spans="4:5" x14ac:dyDescent="0.2">
      <c r="D112" s="48"/>
      <c r="E112" s="47"/>
    </row>
    <row r="113" spans="4:5" x14ac:dyDescent="0.2">
      <c r="D113" s="48"/>
      <c r="E113" s="47"/>
    </row>
    <row r="114" spans="4:5" x14ac:dyDescent="0.2">
      <c r="D114" s="48"/>
      <c r="E114" s="47"/>
    </row>
    <row r="115" spans="4:5" x14ac:dyDescent="0.2">
      <c r="D115" s="48"/>
      <c r="E115" s="47"/>
    </row>
    <row r="116" spans="4:5" x14ac:dyDescent="0.2">
      <c r="D116" s="48"/>
      <c r="E116" s="47"/>
    </row>
    <row r="117" spans="4:5" x14ac:dyDescent="0.2">
      <c r="D117" s="48"/>
      <c r="E117" s="47"/>
    </row>
    <row r="118" spans="4:5" x14ac:dyDescent="0.2">
      <c r="D118" s="48"/>
      <c r="E118" s="47"/>
    </row>
    <row r="119" spans="4:5" x14ac:dyDescent="0.2">
      <c r="D119" s="48"/>
      <c r="E119" s="47"/>
    </row>
    <row r="120" spans="4:5" x14ac:dyDescent="0.2">
      <c r="D120" s="48"/>
      <c r="E120" s="47"/>
    </row>
    <row r="121" spans="4:5" x14ac:dyDescent="0.2">
      <c r="D121" s="48"/>
    </row>
    <row r="122" spans="4:5" x14ac:dyDescent="0.2">
      <c r="D122" s="48"/>
    </row>
    <row r="123" spans="4:5" x14ac:dyDescent="0.2">
      <c r="D123" s="48"/>
    </row>
    <row r="124" spans="4:5" x14ac:dyDescent="0.2">
      <c r="D124" s="48"/>
    </row>
    <row r="125" spans="4:5" x14ac:dyDescent="0.2">
      <c r="D125" s="48"/>
    </row>
    <row r="126" spans="4:5" x14ac:dyDescent="0.2">
      <c r="D126" s="48"/>
    </row>
    <row r="127" spans="4:5" x14ac:dyDescent="0.2">
      <c r="D127" s="48"/>
    </row>
    <row r="128" spans="4:5" x14ac:dyDescent="0.2">
      <c r="D128" s="48"/>
    </row>
    <row r="129" spans="4:4" x14ac:dyDescent="0.2">
      <c r="D129" s="48"/>
    </row>
    <row r="130" spans="4:4" x14ac:dyDescent="0.2">
      <c r="D130" s="48"/>
    </row>
    <row r="131" spans="4:4" x14ac:dyDescent="0.2">
      <c r="D131" s="48"/>
    </row>
    <row r="132" spans="4:4" x14ac:dyDescent="0.2">
      <c r="D132" s="48"/>
    </row>
    <row r="133" spans="4:4" x14ac:dyDescent="0.2">
      <c r="D133" s="48"/>
    </row>
    <row r="134" spans="4:4" x14ac:dyDescent="0.2">
      <c r="D134" s="48"/>
    </row>
    <row r="135" spans="4:4" x14ac:dyDescent="0.2">
      <c r="D135" s="48"/>
    </row>
    <row r="136" spans="4:4" x14ac:dyDescent="0.2">
      <c r="D136" s="48"/>
    </row>
    <row r="137" spans="4:4" x14ac:dyDescent="0.2">
      <c r="D137" s="48"/>
    </row>
    <row r="138" spans="4:4" x14ac:dyDescent="0.2">
      <c r="D138" s="48"/>
    </row>
    <row r="139" spans="4:4" x14ac:dyDescent="0.2">
      <c r="D139" s="48"/>
    </row>
    <row r="140" spans="4:4" x14ac:dyDescent="0.2">
      <c r="D140" s="48"/>
    </row>
    <row r="141" spans="4:4" x14ac:dyDescent="0.2">
      <c r="D141" s="48"/>
    </row>
    <row r="142" spans="4:4" x14ac:dyDescent="0.2">
      <c r="D142" s="48"/>
    </row>
    <row r="143" spans="4:4" x14ac:dyDescent="0.2">
      <c r="D143" s="48"/>
    </row>
    <row r="144" spans="4:4" x14ac:dyDescent="0.2">
      <c r="D144" s="48"/>
    </row>
    <row r="145" spans="4:4" x14ac:dyDescent="0.2">
      <c r="D145" s="48"/>
    </row>
    <row r="146" spans="4:4" x14ac:dyDescent="0.2">
      <c r="D146" s="48"/>
    </row>
    <row r="147" spans="4:4" x14ac:dyDescent="0.2">
      <c r="D147" s="48"/>
    </row>
    <row r="148" spans="4:4" x14ac:dyDescent="0.2">
      <c r="D148" s="48"/>
    </row>
    <row r="149" spans="4:4" x14ac:dyDescent="0.2">
      <c r="D149" s="48"/>
    </row>
    <row r="150" spans="4:4" x14ac:dyDescent="0.2">
      <c r="D150" s="48"/>
    </row>
    <row r="151" spans="4:4" x14ac:dyDescent="0.2">
      <c r="D151" s="48"/>
    </row>
    <row r="152" spans="4:4" x14ac:dyDescent="0.2">
      <c r="D152" s="48"/>
    </row>
    <row r="153" spans="4:4" x14ac:dyDescent="0.2">
      <c r="D153" s="48"/>
    </row>
    <row r="154" spans="4:4" x14ac:dyDescent="0.2">
      <c r="D154" s="48"/>
    </row>
    <row r="155" spans="4:4" x14ac:dyDescent="0.2">
      <c r="D155" s="48"/>
    </row>
    <row r="156" spans="4:4" x14ac:dyDescent="0.2">
      <c r="D156" s="48"/>
    </row>
    <row r="157" spans="4:4" x14ac:dyDescent="0.2">
      <c r="D157" s="48"/>
    </row>
    <row r="158" spans="4:4" x14ac:dyDescent="0.2">
      <c r="D158" s="48"/>
    </row>
    <row r="159" spans="4:4" x14ac:dyDescent="0.2">
      <c r="D159" s="48"/>
    </row>
    <row r="160" spans="4:4" x14ac:dyDescent="0.2">
      <c r="D160" s="48"/>
    </row>
    <row r="161" spans="4:4" x14ac:dyDescent="0.2">
      <c r="D161" s="48"/>
    </row>
    <row r="162" spans="4:4" x14ac:dyDescent="0.2">
      <c r="D162" s="48"/>
    </row>
    <row r="163" spans="4:4" x14ac:dyDescent="0.2">
      <c r="D163" s="48"/>
    </row>
    <row r="164" spans="4:4" x14ac:dyDescent="0.2">
      <c r="D164" s="48"/>
    </row>
    <row r="165" spans="4:4" x14ac:dyDescent="0.2">
      <c r="D165" s="48"/>
    </row>
    <row r="166" spans="4:4" x14ac:dyDescent="0.2">
      <c r="D166" s="48"/>
    </row>
    <row r="167" spans="4:4" x14ac:dyDescent="0.2">
      <c r="D167" s="48"/>
    </row>
    <row r="168" spans="4:4" x14ac:dyDescent="0.2">
      <c r="D168" s="48"/>
    </row>
    <row r="169" spans="4:4" x14ac:dyDescent="0.2">
      <c r="D169" s="48"/>
    </row>
    <row r="170" spans="4:4" x14ac:dyDescent="0.2">
      <c r="D170" s="48"/>
    </row>
    <row r="171" spans="4:4" x14ac:dyDescent="0.2">
      <c r="D171" s="48"/>
    </row>
    <row r="172" spans="4:4" x14ac:dyDescent="0.2">
      <c r="D172" s="48"/>
    </row>
    <row r="173" spans="4:4" x14ac:dyDescent="0.2">
      <c r="D173" s="48"/>
    </row>
    <row r="174" spans="4:4" x14ac:dyDescent="0.2">
      <c r="D174" s="48"/>
    </row>
    <row r="175" spans="4:4" x14ac:dyDescent="0.2">
      <c r="D175" s="48"/>
    </row>
    <row r="176" spans="4:4" x14ac:dyDescent="0.2">
      <c r="D176" s="48"/>
    </row>
    <row r="177" spans="4:4" x14ac:dyDescent="0.2">
      <c r="D177" s="48"/>
    </row>
    <row r="178" spans="4:4" x14ac:dyDescent="0.2">
      <c r="D178" s="48"/>
    </row>
    <row r="179" spans="4:4" x14ac:dyDescent="0.2">
      <c r="D179" s="48"/>
    </row>
    <row r="180" spans="4:4" x14ac:dyDescent="0.2">
      <c r="D180" s="48"/>
    </row>
    <row r="181" spans="4:4" x14ac:dyDescent="0.2">
      <c r="D181" s="48"/>
    </row>
    <row r="182" spans="4:4" x14ac:dyDescent="0.2">
      <c r="D182" s="48"/>
    </row>
    <row r="183" spans="4:4" x14ac:dyDescent="0.2">
      <c r="D183" s="48"/>
    </row>
    <row r="184" spans="4:4" x14ac:dyDescent="0.2">
      <c r="D184" s="48"/>
    </row>
    <row r="185" spans="4:4" x14ac:dyDescent="0.2">
      <c r="D185" s="48"/>
    </row>
    <row r="186" spans="4:4" x14ac:dyDescent="0.2">
      <c r="D186" s="48"/>
    </row>
    <row r="187" spans="4:4" x14ac:dyDescent="0.2">
      <c r="D187" s="48"/>
    </row>
    <row r="188" spans="4:4" x14ac:dyDescent="0.2">
      <c r="D188" s="48"/>
    </row>
    <row r="189" spans="4:4" x14ac:dyDescent="0.2">
      <c r="D189" s="48"/>
    </row>
    <row r="190" spans="4:4" x14ac:dyDescent="0.2">
      <c r="D190" s="48"/>
    </row>
    <row r="191" spans="4:4" x14ac:dyDescent="0.2">
      <c r="D191" s="48"/>
    </row>
    <row r="192" spans="4:4" x14ac:dyDescent="0.2">
      <c r="D192" s="48"/>
    </row>
    <row r="193" spans="4:4" x14ac:dyDescent="0.2">
      <c r="D193" s="48"/>
    </row>
    <row r="194" spans="4:4" x14ac:dyDescent="0.2">
      <c r="D194" s="48"/>
    </row>
    <row r="195" spans="4:4" x14ac:dyDescent="0.2">
      <c r="D195" s="48"/>
    </row>
    <row r="196" spans="4:4" x14ac:dyDescent="0.2">
      <c r="D196" s="48"/>
    </row>
    <row r="197" spans="4:4" x14ac:dyDescent="0.2">
      <c r="D197" s="48"/>
    </row>
    <row r="198" spans="4:4" x14ac:dyDescent="0.2">
      <c r="D198" s="48"/>
    </row>
    <row r="199" spans="4:4" x14ac:dyDescent="0.2">
      <c r="D199" s="48"/>
    </row>
    <row r="200" spans="4:4" x14ac:dyDescent="0.2">
      <c r="D200" s="48"/>
    </row>
    <row r="201" spans="4:4" x14ac:dyDescent="0.2">
      <c r="D201" s="48"/>
    </row>
    <row r="202" spans="4:4" x14ac:dyDescent="0.2">
      <c r="D202" s="48"/>
    </row>
    <row r="203" spans="4:4" x14ac:dyDescent="0.2">
      <c r="D203" s="48"/>
    </row>
    <row r="204" spans="4:4" x14ac:dyDescent="0.2">
      <c r="D204" s="48"/>
    </row>
    <row r="205" spans="4:4" x14ac:dyDescent="0.2">
      <c r="D205" s="48"/>
    </row>
    <row r="206" spans="4:4" x14ac:dyDescent="0.2">
      <c r="D206" s="48"/>
    </row>
    <row r="207" spans="4:4" x14ac:dyDescent="0.2">
      <c r="D207" s="48"/>
    </row>
    <row r="208" spans="4:4" x14ac:dyDescent="0.2">
      <c r="D208" s="48"/>
    </row>
    <row r="209" spans="4:4" x14ac:dyDescent="0.2">
      <c r="D209" s="48"/>
    </row>
    <row r="210" spans="4:4" x14ac:dyDescent="0.2">
      <c r="D210" s="48"/>
    </row>
    <row r="211" spans="4:4" x14ac:dyDescent="0.2">
      <c r="D211" s="48"/>
    </row>
    <row r="212" spans="4:4" x14ac:dyDescent="0.2">
      <c r="D212" s="48"/>
    </row>
    <row r="213" spans="4:4" x14ac:dyDescent="0.2">
      <c r="D213" s="48"/>
    </row>
    <row r="214" spans="4:4" x14ac:dyDescent="0.2">
      <c r="D214" s="48"/>
    </row>
    <row r="215" spans="4:4" x14ac:dyDescent="0.2">
      <c r="D215" s="48"/>
    </row>
    <row r="216" spans="4:4" x14ac:dyDescent="0.2">
      <c r="D216" s="48"/>
    </row>
    <row r="217" spans="4:4" x14ac:dyDescent="0.2">
      <c r="D217" s="48"/>
    </row>
    <row r="218" spans="4:4" x14ac:dyDescent="0.2">
      <c r="D218" s="48"/>
    </row>
    <row r="219" spans="4:4" x14ac:dyDescent="0.2">
      <c r="D219" s="48"/>
    </row>
    <row r="220" spans="4:4" x14ac:dyDescent="0.2">
      <c r="D220" s="48"/>
    </row>
    <row r="221" spans="4:4" x14ac:dyDescent="0.2">
      <c r="D221" s="48"/>
    </row>
    <row r="222" spans="4:4" x14ac:dyDescent="0.2">
      <c r="D222" s="48"/>
    </row>
    <row r="223" spans="4:4" x14ac:dyDescent="0.2">
      <c r="D223" s="48"/>
    </row>
    <row r="224" spans="4:4" x14ac:dyDescent="0.2">
      <c r="D224" s="48"/>
    </row>
    <row r="225" spans="4:4" x14ac:dyDescent="0.2">
      <c r="D225" s="48"/>
    </row>
    <row r="226" spans="4:4" x14ac:dyDescent="0.2">
      <c r="D226" s="48"/>
    </row>
    <row r="227" spans="4:4" x14ac:dyDescent="0.2">
      <c r="D227" s="48"/>
    </row>
    <row r="228" spans="4:4" x14ac:dyDescent="0.2">
      <c r="D228" s="48"/>
    </row>
    <row r="229" spans="4:4" x14ac:dyDescent="0.2">
      <c r="D229" s="48"/>
    </row>
    <row r="230" spans="4:4" x14ac:dyDescent="0.2">
      <c r="D230" s="48"/>
    </row>
    <row r="231" spans="4:4" x14ac:dyDescent="0.2">
      <c r="D231" s="48"/>
    </row>
    <row r="232" spans="4:4" x14ac:dyDescent="0.2">
      <c r="D232" s="48"/>
    </row>
    <row r="233" spans="4:4" x14ac:dyDescent="0.2">
      <c r="D233" s="48"/>
    </row>
    <row r="234" spans="4:4" x14ac:dyDescent="0.2">
      <c r="D234" s="48"/>
    </row>
    <row r="235" spans="4:4" x14ac:dyDescent="0.2">
      <c r="D235" s="48"/>
    </row>
    <row r="236" spans="4:4" x14ac:dyDescent="0.2">
      <c r="D236" s="48"/>
    </row>
    <row r="237" spans="4:4" x14ac:dyDescent="0.2">
      <c r="D237" s="48"/>
    </row>
    <row r="238" spans="4:4" x14ac:dyDescent="0.2">
      <c r="D238" s="48"/>
    </row>
    <row r="239" spans="4:4" x14ac:dyDescent="0.2">
      <c r="D239" s="48"/>
    </row>
    <row r="240" spans="4:4" x14ac:dyDescent="0.2">
      <c r="D240" s="48"/>
    </row>
    <row r="241" spans="4:4" x14ac:dyDescent="0.2">
      <c r="D241" s="48"/>
    </row>
    <row r="242" spans="4:4" x14ac:dyDescent="0.2">
      <c r="D242" s="48"/>
    </row>
    <row r="243" spans="4:4" x14ac:dyDescent="0.2">
      <c r="D243" s="48"/>
    </row>
    <row r="244" spans="4:4" x14ac:dyDescent="0.2">
      <c r="D244" s="48"/>
    </row>
    <row r="245" spans="4:4" x14ac:dyDescent="0.2">
      <c r="D245" s="48"/>
    </row>
    <row r="246" spans="4:4" x14ac:dyDescent="0.2">
      <c r="D246" s="48"/>
    </row>
    <row r="247" spans="4:4" x14ac:dyDescent="0.2">
      <c r="D247" s="48"/>
    </row>
    <row r="248" spans="4:4" x14ac:dyDescent="0.2">
      <c r="D248" s="48"/>
    </row>
    <row r="249" spans="4:4" x14ac:dyDescent="0.2">
      <c r="D249" s="48"/>
    </row>
    <row r="250" spans="4:4" x14ac:dyDescent="0.2">
      <c r="D250" s="48"/>
    </row>
    <row r="251" spans="4:4" x14ac:dyDescent="0.2">
      <c r="D251" s="48"/>
    </row>
    <row r="252" spans="4:4" x14ac:dyDescent="0.2">
      <c r="D252" s="48"/>
    </row>
    <row r="253" spans="4:4" x14ac:dyDescent="0.2">
      <c r="D253" s="48"/>
    </row>
    <row r="254" spans="4:4" x14ac:dyDescent="0.2">
      <c r="D254" s="48"/>
    </row>
    <row r="255" spans="4:4" x14ac:dyDescent="0.2">
      <c r="D255" s="48"/>
    </row>
    <row r="256" spans="4:4" x14ac:dyDescent="0.2">
      <c r="D256" s="48"/>
    </row>
    <row r="257" spans="4:4" x14ac:dyDescent="0.2">
      <c r="D257" s="48"/>
    </row>
    <row r="258" spans="4:4" x14ac:dyDescent="0.2">
      <c r="D258" s="48"/>
    </row>
    <row r="259" spans="4:4" x14ac:dyDescent="0.2">
      <c r="D259" s="48"/>
    </row>
    <row r="260" spans="4:4" x14ac:dyDescent="0.2">
      <c r="D260" s="48"/>
    </row>
    <row r="261" spans="4:4" x14ac:dyDescent="0.2">
      <c r="D261" s="48"/>
    </row>
    <row r="262" spans="4:4" x14ac:dyDescent="0.2">
      <c r="D262" s="48"/>
    </row>
    <row r="263" spans="4:4" x14ac:dyDescent="0.2">
      <c r="D263" s="48"/>
    </row>
    <row r="264" spans="4:4" x14ac:dyDescent="0.2">
      <c r="D264" s="48"/>
    </row>
    <row r="265" spans="4:4" x14ac:dyDescent="0.2">
      <c r="D265" s="48"/>
    </row>
    <row r="266" spans="4:4" x14ac:dyDescent="0.2">
      <c r="D266" s="48"/>
    </row>
    <row r="267" spans="4:4" x14ac:dyDescent="0.2">
      <c r="D267" s="48"/>
    </row>
    <row r="268" spans="4:4" x14ac:dyDescent="0.2">
      <c r="D268" s="48"/>
    </row>
    <row r="269" spans="4:4" x14ac:dyDescent="0.2">
      <c r="D269" s="48"/>
    </row>
    <row r="270" spans="4:4" x14ac:dyDescent="0.2">
      <c r="D270" s="48"/>
    </row>
    <row r="271" spans="4:4" x14ac:dyDescent="0.2">
      <c r="D271" s="48"/>
    </row>
    <row r="272" spans="4:4" x14ac:dyDescent="0.2">
      <c r="D272" s="48"/>
    </row>
    <row r="273" spans="4:4" x14ac:dyDescent="0.2">
      <c r="D273" s="48"/>
    </row>
    <row r="274" spans="4:4" x14ac:dyDescent="0.2">
      <c r="D274" s="48"/>
    </row>
    <row r="275" spans="4:4" x14ac:dyDescent="0.2">
      <c r="D275" s="48"/>
    </row>
    <row r="276" spans="4:4" x14ac:dyDescent="0.2">
      <c r="D276" s="48"/>
    </row>
    <row r="277" spans="4:4" x14ac:dyDescent="0.2">
      <c r="D277" s="48"/>
    </row>
    <row r="278" spans="4:4" x14ac:dyDescent="0.2">
      <c r="D278" s="48"/>
    </row>
    <row r="279" spans="4:4" x14ac:dyDescent="0.2">
      <c r="D279" s="48"/>
    </row>
    <row r="280" spans="4:4" x14ac:dyDescent="0.2">
      <c r="D280" s="48"/>
    </row>
    <row r="281" spans="4:4" x14ac:dyDescent="0.2">
      <c r="D281" s="48"/>
    </row>
    <row r="282" spans="4:4" x14ac:dyDescent="0.2">
      <c r="D282" s="48"/>
    </row>
    <row r="283" spans="4:4" x14ac:dyDescent="0.2">
      <c r="D283" s="48"/>
    </row>
    <row r="284" spans="4:4" x14ac:dyDescent="0.2">
      <c r="D284" s="48"/>
    </row>
    <row r="285" spans="4:4" x14ac:dyDescent="0.2">
      <c r="D285" s="48"/>
    </row>
    <row r="286" spans="4:4" x14ac:dyDescent="0.2">
      <c r="D286" s="48"/>
    </row>
    <row r="287" spans="4:4" x14ac:dyDescent="0.2">
      <c r="D287" s="48"/>
    </row>
    <row r="288" spans="4:4" x14ac:dyDescent="0.2">
      <c r="D288" s="48"/>
    </row>
    <row r="289" spans="4:4" x14ac:dyDescent="0.2">
      <c r="D289" s="48"/>
    </row>
    <row r="290" spans="4:4" x14ac:dyDescent="0.2">
      <c r="D290" s="48"/>
    </row>
    <row r="291" spans="4:4" x14ac:dyDescent="0.2">
      <c r="D291" s="48"/>
    </row>
    <row r="292" spans="4:4" x14ac:dyDescent="0.2">
      <c r="D292" s="48"/>
    </row>
    <row r="293" spans="4:4" x14ac:dyDescent="0.2">
      <c r="D293" s="48"/>
    </row>
    <row r="294" spans="4:4" x14ac:dyDescent="0.2">
      <c r="D294" s="48"/>
    </row>
    <row r="295" spans="4:4" x14ac:dyDescent="0.2">
      <c r="D295" s="48"/>
    </row>
    <row r="296" spans="4:4" x14ac:dyDescent="0.2">
      <c r="D296" s="48"/>
    </row>
    <row r="297" spans="4:4" x14ac:dyDescent="0.2">
      <c r="D297" s="48"/>
    </row>
    <row r="298" spans="4:4" x14ac:dyDescent="0.2">
      <c r="D298" s="48"/>
    </row>
    <row r="299" spans="4:4" x14ac:dyDescent="0.2">
      <c r="D299" s="48"/>
    </row>
    <row r="300" spans="4:4" x14ac:dyDescent="0.2">
      <c r="D300" s="48"/>
    </row>
    <row r="301" spans="4:4" x14ac:dyDescent="0.2">
      <c r="D301" s="48"/>
    </row>
    <row r="302" spans="4:4" x14ac:dyDescent="0.2">
      <c r="D302" s="48"/>
    </row>
    <row r="303" spans="4:4" x14ac:dyDescent="0.2">
      <c r="D303" s="48"/>
    </row>
    <row r="304" spans="4:4" x14ac:dyDescent="0.2">
      <c r="D304" s="48"/>
    </row>
    <row r="305" spans="4:4" x14ac:dyDescent="0.2">
      <c r="D305" s="48"/>
    </row>
    <row r="306" spans="4:4" x14ac:dyDescent="0.2">
      <c r="D306" s="48"/>
    </row>
    <row r="307" spans="4:4" x14ac:dyDescent="0.2">
      <c r="D307" s="48"/>
    </row>
    <row r="308" spans="4:4" x14ac:dyDescent="0.2">
      <c r="D308" s="48"/>
    </row>
    <row r="309" spans="4:4" x14ac:dyDescent="0.2">
      <c r="D309" s="48"/>
    </row>
    <row r="310" spans="4:4" x14ac:dyDescent="0.2">
      <c r="D310" s="48"/>
    </row>
    <row r="311" spans="4:4" x14ac:dyDescent="0.2">
      <c r="D311" s="48"/>
    </row>
    <row r="312" spans="4:4" x14ac:dyDescent="0.2">
      <c r="D312" s="48"/>
    </row>
    <row r="313" spans="4:4" x14ac:dyDescent="0.2">
      <c r="D313" s="48"/>
    </row>
    <row r="314" spans="4:4" x14ac:dyDescent="0.2">
      <c r="D314" s="48"/>
    </row>
    <row r="315" spans="4:4" x14ac:dyDescent="0.2">
      <c r="D315" s="48"/>
    </row>
    <row r="316" spans="4:4" x14ac:dyDescent="0.2">
      <c r="D316" s="48"/>
    </row>
    <row r="317" spans="4:4" x14ac:dyDescent="0.2">
      <c r="D317" s="48"/>
    </row>
    <row r="318" spans="4:4" x14ac:dyDescent="0.2">
      <c r="D318" s="48"/>
    </row>
    <row r="319" spans="4:4" x14ac:dyDescent="0.2">
      <c r="D319" s="48"/>
    </row>
    <row r="320" spans="4:4" x14ac:dyDescent="0.2">
      <c r="D320" s="48"/>
    </row>
    <row r="321" spans="4:4" x14ac:dyDescent="0.2">
      <c r="D321" s="48"/>
    </row>
    <row r="322" spans="4:4" x14ac:dyDescent="0.2">
      <c r="D322" s="48"/>
    </row>
    <row r="323" spans="4:4" x14ac:dyDescent="0.2">
      <c r="D323" s="48"/>
    </row>
    <row r="324" spans="4:4" x14ac:dyDescent="0.2">
      <c r="D324" s="48"/>
    </row>
  </sheetData>
  <mergeCells count="24">
    <mergeCell ref="B76:D76"/>
    <mergeCell ref="H76:L76"/>
    <mergeCell ref="A27:A29"/>
    <mergeCell ref="C27:E27"/>
    <mergeCell ref="F27:I27"/>
    <mergeCell ref="J27:L27"/>
    <mergeCell ref="C28:C29"/>
    <mergeCell ref="J28:J29"/>
    <mergeCell ref="F28:F29"/>
    <mergeCell ref="G28:G29"/>
    <mergeCell ref="H28:H29"/>
    <mergeCell ref="B27:B28"/>
    <mergeCell ref="I28:I29"/>
    <mergeCell ref="E28:E29"/>
    <mergeCell ref="D28:D29"/>
    <mergeCell ref="K28:K29"/>
    <mergeCell ref="L28:L29"/>
    <mergeCell ref="K17:L17"/>
    <mergeCell ref="K21:L21"/>
    <mergeCell ref="A24:L24"/>
    <mergeCell ref="A25:L25"/>
    <mergeCell ref="J22:L22"/>
    <mergeCell ref="J13:L13"/>
    <mergeCell ref="J23:L23"/>
  </mergeCells>
  <conditionalFormatting sqref="A63">
    <cfRule type="expression" dxfId="3" priority="34" stopIfTrue="1">
      <formula>XEX63=1</formula>
    </cfRule>
  </conditionalFormatting>
  <conditionalFormatting sqref="B63">
    <cfRule type="expression" dxfId="2" priority="36" stopIfTrue="1">
      <formula>XEX63=1</formula>
    </cfRule>
  </conditionalFormatting>
  <conditionalFormatting sqref="A58:A59 A71 A62 A46:A48 A42:A44">
    <cfRule type="expression" dxfId="1" priority="29" stopIfTrue="1">
      <formula>XFD42=1</formula>
    </cfRule>
  </conditionalFormatting>
  <conditionalFormatting sqref="B58:B59 B71 B62 B39 B46:B48 B42:B44">
    <cfRule type="expression" dxfId="0" priority="30" stopIfTrue="1">
      <formula>XFD39=1</formula>
    </cfRule>
  </conditionalFormatting>
  <printOptions horizontalCentered="1"/>
  <pageMargins left="0.19685039370078741" right="0.19685039370078741" top="0.98425196850393704" bottom="0.43307086614173229" header="0.31496062992125984" footer="0.19685039370078741"/>
  <pageSetup paperSize="9" scale="63" orientation="landscape" r:id="rId1"/>
  <headerFooter alignWithMargins="0">
    <oddFooter>&amp;R&amp;P</oddFooter>
  </headerFooter>
  <rowBreaks count="1" manualBreakCount="1">
    <brk id="39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showZeros="0" topLeftCell="A22" zoomScale="75" zoomScaleNormal="75" workbookViewId="0">
      <selection activeCell="P22" sqref="P22:R22"/>
    </sheetView>
  </sheetViews>
  <sheetFormatPr defaultRowHeight="12.75" x14ac:dyDescent="0.2"/>
  <cols>
    <col min="1" max="1" width="10.5703125" style="19" customWidth="1"/>
    <col min="2" max="2" width="29.85546875" style="19" customWidth="1"/>
    <col min="3" max="3" width="11.5703125" style="19" customWidth="1"/>
    <col min="4" max="4" width="13" style="19" customWidth="1"/>
    <col min="5" max="5" width="11.140625" style="19" customWidth="1"/>
    <col min="6" max="6" width="14.7109375" style="19" customWidth="1"/>
    <col min="7" max="7" width="7.7109375" style="19" customWidth="1"/>
    <col min="8" max="8" width="8.28515625" style="19" customWidth="1"/>
    <col min="9" max="9" width="12.5703125" style="19" customWidth="1"/>
    <col min="10" max="10" width="11.140625" style="19" customWidth="1"/>
    <col min="11" max="11" width="11.5703125" style="19" customWidth="1"/>
    <col min="12" max="12" width="13.140625" style="19" customWidth="1"/>
    <col min="13" max="13" width="7.42578125" style="19" customWidth="1"/>
    <col min="14" max="14" width="12.5703125" style="19" customWidth="1"/>
    <col min="15" max="15" width="13" style="19" customWidth="1"/>
    <col min="16" max="16" width="13.5703125" style="19" customWidth="1"/>
    <col min="17" max="17" width="14.28515625" style="19" customWidth="1"/>
    <col min="18" max="18" width="12.140625" style="19" customWidth="1"/>
    <col min="19" max="19" width="10.42578125" style="19" bestFit="1" customWidth="1"/>
    <col min="20" max="256" width="9.140625" style="19"/>
    <col min="257" max="257" width="10.5703125" style="19" customWidth="1"/>
    <col min="258" max="258" width="27.5703125" style="19" customWidth="1"/>
    <col min="259" max="259" width="11.5703125" style="19" customWidth="1"/>
    <col min="260" max="260" width="13" style="19" customWidth="1"/>
    <col min="261" max="261" width="11.140625" style="19" customWidth="1"/>
    <col min="262" max="262" width="14.7109375" style="19" customWidth="1"/>
    <col min="263" max="263" width="7.7109375" style="19" customWidth="1"/>
    <col min="264" max="264" width="8.28515625" style="19" customWidth="1"/>
    <col min="265" max="265" width="12.5703125" style="19" customWidth="1"/>
    <col min="266" max="266" width="11.140625" style="19" customWidth="1"/>
    <col min="267" max="267" width="11.5703125" style="19" customWidth="1"/>
    <col min="268" max="268" width="13.140625" style="19" customWidth="1"/>
    <col min="269" max="269" width="7.42578125" style="19" customWidth="1"/>
    <col min="270" max="270" width="12.5703125" style="19" customWidth="1"/>
    <col min="271" max="271" width="13" style="19" customWidth="1"/>
    <col min="272" max="272" width="13.5703125" style="19" customWidth="1"/>
    <col min="273" max="273" width="14.28515625" style="19" customWidth="1"/>
    <col min="274" max="274" width="12.140625" style="19" customWidth="1"/>
    <col min="275" max="275" width="10.42578125" style="19" bestFit="1" customWidth="1"/>
    <col min="276" max="512" width="9.140625" style="19"/>
    <col min="513" max="513" width="10.5703125" style="19" customWidth="1"/>
    <col min="514" max="514" width="27.5703125" style="19" customWidth="1"/>
    <col min="515" max="515" width="11.5703125" style="19" customWidth="1"/>
    <col min="516" max="516" width="13" style="19" customWidth="1"/>
    <col min="517" max="517" width="11.140625" style="19" customWidth="1"/>
    <col min="518" max="518" width="14.7109375" style="19" customWidth="1"/>
    <col min="519" max="519" width="7.7109375" style="19" customWidth="1"/>
    <col min="520" max="520" width="8.28515625" style="19" customWidth="1"/>
    <col min="521" max="521" width="12.5703125" style="19" customWidth="1"/>
    <col min="522" max="522" width="11.140625" style="19" customWidth="1"/>
    <col min="523" max="523" width="11.5703125" style="19" customWidth="1"/>
    <col min="524" max="524" width="13.140625" style="19" customWidth="1"/>
    <col min="525" max="525" width="7.42578125" style="19" customWidth="1"/>
    <col min="526" max="526" width="12.5703125" style="19" customWidth="1"/>
    <col min="527" max="527" width="13" style="19" customWidth="1"/>
    <col min="528" max="528" width="13.5703125" style="19" customWidth="1"/>
    <col min="529" max="529" width="14.28515625" style="19" customWidth="1"/>
    <col min="530" max="530" width="12.140625" style="19" customWidth="1"/>
    <col min="531" max="531" width="10.42578125" style="19" bestFit="1" customWidth="1"/>
    <col min="532" max="768" width="9.140625" style="19"/>
    <col min="769" max="769" width="10.5703125" style="19" customWidth="1"/>
    <col min="770" max="770" width="27.5703125" style="19" customWidth="1"/>
    <col min="771" max="771" width="11.5703125" style="19" customWidth="1"/>
    <col min="772" max="772" width="13" style="19" customWidth="1"/>
    <col min="773" max="773" width="11.140625" style="19" customWidth="1"/>
    <col min="774" max="774" width="14.7109375" style="19" customWidth="1"/>
    <col min="775" max="775" width="7.7109375" style="19" customWidth="1"/>
    <col min="776" max="776" width="8.28515625" style="19" customWidth="1"/>
    <col min="777" max="777" width="12.5703125" style="19" customWidth="1"/>
    <col min="778" max="778" width="11.140625" style="19" customWidth="1"/>
    <col min="779" max="779" width="11.5703125" style="19" customWidth="1"/>
    <col min="780" max="780" width="13.140625" style="19" customWidth="1"/>
    <col min="781" max="781" width="7.42578125" style="19" customWidth="1"/>
    <col min="782" max="782" width="12.5703125" style="19" customWidth="1"/>
    <col min="783" max="783" width="13" style="19" customWidth="1"/>
    <col min="784" max="784" width="13.5703125" style="19" customWidth="1"/>
    <col min="785" max="785" width="14.28515625" style="19" customWidth="1"/>
    <col min="786" max="786" width="12.140625" style="19" customWidth="1"/>
    <col min="787" max="787" width="10.42578125" style="19" bestFit="1" customWidth="1"/>
    <col min="788" max="1024" width="9.140625" style="19"/>
    <col min="1025" max="1025" width="10.5703125" style="19" customWidth="1"/>
    <col min="1026" max="1026" width="27.5703125" style="19" customWidth="1"/>
    <col min="1027" max="1027" width="11.5703125" style="19" customWidth="1"/>
    <col min="1028" max="1028" width="13" style="19" customWidth="1"/>
    <col min="1029" max="1029" width="11.140625" style="19" customWidth="1"/>
    <col min="1030" max="1030" width="14.7109375" style="19" customWidth="1"/>
    <col min="1031" max="1031" width="7.7109375" style="19" customWidth="1"/>
    <col min="1032" max="1032" width="8.28515625" style="19" customWidth="1"/>
    <col min="1033" max="1033" width="12.5703125" style="19" customWidth="1"/>
    <col min="1034" max="1034" width="11.140625" style="19" customWidth="1"/>
    <col min="1035" max="1035" width="11.5703125" style="19" customWidth="1"/>
    <col min="1036" max="1036" width="13.140625" style="19" customWidth="1"/>
    <col min="1037" max="1037" width="7.42578125" style="19" customWidth="1"/>
    <col min="1038" max="1038" width="12.5703125" style="19" customWidth="1"/>
    <col min="1039" max="1039" width="13" style="19" customWidth="1"/>
    <col min="1040" max="1040" width="13.5703125" style="19" customWidth="1"/>
    <col min="1041" max="1041" width="14.28515625" style="19" customWidth="1"/>
    <col min="1042" max="1042" width="12.140625" style="19" customWidth="1"/>
    <col min="1043" max="1043" width="10.42578125" style="19" bestFit="1" customWidth="1"/>
    <col min="1044" max="1280" width="9.140625" style="19"/>
    <col min="1281" max="1281" width="10.5703125" style="19" customWidth="1"/>
    <col min="1282" max="1282" width="27.5703125" style="19" customWidth="1"/>
    <col min="1283" max="1283" width="11.5703125" style="19" customWidth="1"/>
    <col min="1284" max="1284" width="13" style="19" customWidth="1"/>
    <col min="1285" max="1285" width="11.140625" style="19" customWidth="1"/>
    <col min="1286" max="1286" width="14.7109375" style="19" customWidth="1"/>
    <col min="1287" max="1287" width="7.7109375" style="19" customWidth="1"/>
    <col min="1288" max="1288" width="8.28515625" style="19" customWidth="1"/>
    <col min="1289" max="1289" width="12.5703125" style="19" customWidth="1"/>
    <col min="1290" max="1290" width="11.140625" style="19" customWidth="1"/>
    <col min="1291" max="1291" width="11.5703125" style="19" customWidth="1"/>
    <col min="1292" max="1292" width="13.140625" style="19" customWidth="1"/>
    <col min="1293" max="1293" width="7.42578125" style="19" customWidth="1"/>
    <col min="1294" max="1294" width="12.5703125" style="19" customWidth="1"/>
    <col min="1295" max="1295" width="13" style="19" customWidth="1"/>
    <col min="1296" max="1296" width="13.5703125" style="19" customWidth="1"/>
    <col min="1297" max="1297" width="14.28515625" style="19" customWidth="1"/>
    <col min="1298" max="1298" width="12.140625" style="19" customWidth="1"/>
    <col min="1299" max="1299" width="10.42578125" style="19" bestFit="1" customWidth="1"/>
    <col min="1300" max="1536" width="9.140625" style="19"/>
    <col min="1537" max="1537" width="10.5703125" style="19" customWidth="1"/>
    <col min="1538" max="1538" width="27.5703125" style="19" customWidth="1"/>
    <col min="1539" max="1539" width="11.5703125" style="19" customWidth="1"/>
    <col min="1540" max="1540" width="13" style="19" customWidth="1"/>
    <col min="1541" max="1541" width="11.140625" style="19" customWidth="1"/>
    <col min="1542" max="1542" width="14.7109375" style="19" customWidth="1"/>
    <col min="1543" max="1543" width="7.7109375" style="19" customWidth="1"/>
    <col min="1544" max="1544" width="8.28515625" style="19" customWidth="1"/>
    <col min="1545" max="1545" width="12.5703125" style="19" customWidth="1"/>
    <col min="1546" max="1546" width="11.140625" style="19" customWidth="1"/>
    <col min="1547" max="1547" width="11.5703125" style="19" customWidth="1"/>
    <col min="1548" max="1548" width="13.140625" style="19" customWidth="1"/>
    <col min="1549" max="1549" width="7.42578125" style="19" customWidth="1"/>
    <col min="1550" max="1550" width="12.5703125" style="19" customWidth="1"/>
    <col min="1551" max="1551" width="13" style="19" customWidth="1"/>
    <col min="1552" max="1552" width="13.5703125" style="19" customWidth="1"/>
    <col min="1553" max="1553" width="14.28515625" style="19" customWidth="1"/>
    <col min="1554" max="1554" width="12.140625" style="19" customWidth="1"/>
    <col min="1555" max="1555" width="10.42578125" style="19" bestFit="1" customWidth="1"/>
    <col min="1556" max="1792" width="9.140625" style="19"/>
    <col min="1793" max="1793" width="10.5703125" style="19" customWidth="1"/>
    <col min="1794" max="1794" width="27.5703125" style="19" customWidth="1"/>
    <col min="1795" max="1795" width="11.5703125" style="19" customWidth="1"/>
    <col min="1796" max="1796" width="13" style="19" customWidth="1"/>
    <col min="1797" max="1797" width="11.140625" style="19" customWidth="1"/>
    <col min="1798" max="1798" width="14.7109375" style="19" customWidth="1"/>
    <col min="1799" max="1799" width="7.7109375" style="19" customWidth="1"/>
    <col min="1800" max="1800" width="8.28515625" style="19" customWidth="1"/>
    <col min="1801" max="1801" width="12.5703125" style="19" customWidth="1"/>
    <col min="1802" max="1802" width="11.140625" style="19" customWidth="1"/>
    <col min="1803" max="1803" width="11.5703125" style="19" customWidth="1"/>
    <col min="1804" max="1804" width="13.140625" style="19" customWidth="1"/>
    <col min="1805" max="1805" width="7.42578125" style="19" customWidth="1"/>
    <col min="1806" max="1806" width="12.5703125" style="19" customWidth="1"/>
    <col min="1807" max="1807" width="13" style="19" customWidth="1"/>
    <col min="1808" max="1808" width="13.5703125" style="19" customWidth="1"/>
    <col min="1809" max="1809" width="14.28515625" style="19" customWidth="1"/>
    <col min="1810" max="1810" width="12.140625" style="19" customWidth="1"/>
    <col min="1811" max="1811" width="10.42578125" style="19" bestFit="1" customWidth="1"/>
    <col min="1812" max="2048" width="9.140625" style="19"/>
    <col min="2049" max="2049" width="10.5703125" style="19" customWidth="1"/>
    <col min="2050" max="2050" width="27.5703125" style="19" customWidth="1"/>
    <col min="2051" max="2051" width="11.5703125" style="19" customWidth="1"/>
    <col min="2052" max="2052" width="13" style="19" customWidth="1"/>
    <col min="2053" max="2053" width="11.140625" style="19" customWidth="1"/>
    <col min="2054" max="2054" width="14.7109375" style="19" customWidth="1"/>
    <col min="2055" max="2055" width="7.7109375" style="19" customWidth="1"/>
    <col min="2056" max="2056" width="8.28515625" style="19" customWidth="1"/>
    <col min="2057" max="2057" width="12.5703125" style="19" customWidth="1"/>
    <col min="2058" max="2058" width="11.140625" style="19" customWidth="1"/>
    <col min="2059" max="2059" width="11.5703125" style="19" customWidth="1"/>
    <col min="2060" max="2060" width="13.140625" style="19" customWidth="1"/>
    <col min="2061" max="2061" width="7.42578125" style="19" customWidth="1"/>
    <col min="2062" max="2062" width="12.5703125" style="19" customWidth="1"/>
    <col min="2063" max="2063" width="13" style="19" customWidth="1"/>
    <col min="2064" max="2064" width="13.5703125" style="19" customWidth="1"/>
    <col min="2065" max="2065" width="14.28515625" style="19" customWidth="1"/>
    <col min="2066" max="2066" width="12.140625" style="19" customWidth="1"/>
    <col min="2067" max="2067" width="10.42578125" style="19" bestFit="1" customWidth="1"/>
    <col min="2068" max="2304" width="9.140625" style="19"/>
    <col min="2305" max="2305" width="10.5703125" style="19" customWidth="1"/>
    <col min="2306" max="2306" width="27.5703125" style="19" customWidth="1"/>
    <col min="2307" max="2307" width="11.5703125" style="19" customWidth="1"/>
    <col min="2308" max="2308" width="13" style="19" customWidth="1"/>
    <col min="2309" max="2309" width="11.140625" style="19" customWidth="1"/>
    <col min="2310" max="2310" width="14.7109375" style="19" customWidth="1"/>
    <col min="2311" max="2311" width="7.7109375" style="19" customWidth="1"/>
    <col min="2312" max="2312" width="8.28515625" style="19" customWidth="1"/>
    <col min="2313" max="2313" width="12.5703125" style="19" customWidth="1"/>
    <col min="2314" max="2314" width="11.140625" style="19" customWidth="1"/>
    <col min="2315" max="2315" width="11.5703125" style="19" customWidth="1"/>
    <col min="2316" max="2316" width="13.140625" style="19" customWidth="1"/>
    <col min="2317" max="2317" width="7.42578125" style="19" customWidth="1"/>
    <col min="2318" max="2318" width="12.5703125" style="19" customWidth="1"/>
    <col min="2319" max="2319" width="13" style="19" customWidth="1"/>
    <col min="2320" max="2320" width="13.5703125" style="19" customWidth="1"/>
    <col min="2321" max="2321" width="14.28515625" style="19" customWidth="1"/>
    <col min="2322" max="2322" width="12.140625" style="19" customWidth="1"/>
    <col min="2323" max="2323" width="10.42578125" style="19" bestFit="1" customWidth="1"/>
    <col min="2324" max="2560" width="9.140625" style="19"/>
    <col min="2561" max="2561" width="10.5703125" style="19" customWidth="1"/>
    <col min="2562" max="2562" width="27.5703125" style="19" customWidth="1"/>
    <col min="2563" max="2563" width="11.5703125" style="19" customWidth="1"/>
    <col min="2564" max="2564" width="13" style="19" customWidth="1"/>
    <col min="2565" max="2565" width="11.140625" style="19" customWidth="1"/>
    <col min="2566" max="2566" width="14.7109375" style="19" customWidth="1"/>
    <col min="2567" max="2567" width="7.7109375" style="19" customWidth="1"/>
    <col min="2568" max="2568" width="8.28515625" style="19" customWidth="1"/>
    <col min="2569" max="2569" width="12.5703125" style="19" customWidth="1"/>
    <col min="2570" max="2570" width="11.140625" style="19" customWidth="1"/>
    <col min="2571" max="2571" width="11.5703125" style="19" customWidth="1"/>
    <col min="2572" max="2572" width="13.140625" style="19" customWidth="1"/>
    <col min="2573" max="2573" width="7.42578125" style="19" customWidth="1"/>
    <col min="2574" max="2574" width="12.5703125" style="19" customWidth="1"/>
    <col min="2575" max="2575" width="13" style="19" customWidth="1"/>
    <col min="2576" max="2576" width="13.5703125" style="19" customWidth="1"/>
    <col min="2577" max="2577" width="14.28515625" style="19" customWidth="1"/>
    <col min="2578" max="2578" width="12.140625" style="19" customWidth="1"/>
    <col min="2579" max="2579" width="10.42578125" style="19" bestFit="1" customWidth="1"/>
    <col min="2580" max="2816" width="9.140625" style="19"/>
    <col min="2817" max="2817" width="10.5703125" style="19" customWidth="1"/>
    <col min="2818" max="2818" width="27.5703125" style="19" customWidth="1"/>
    <col min="2819" max="2819" width="11.5703125" style="19" customWidth="1"/>
    <col min="2820" max="2820" width="13" style="19" customWidth="1"/>
    <col min="2821" max="2821" width="11.140625" style="19" customWidth="1"/>
    <col min="2822" max="2822" width="14.7109375" style="19" customWidth="1"/>
    <col min="2823" max="2823" width="7.7109375" style="19" customWidth="1"/>
    <col min="2824" max="2824" width="8.28515625" style="19" customWidth="1"/>
    <col min="2825" max="2825" width="12.5703125" style="19" customWidth="1"/>
    <col min="2826" max="2826" width="11.140625" style="19" customWidth="1"/>
    <col min="2827" max="2827" width="11.5703125" style="19" customWidth="1"/>
    <col min="2828" max="2828" width="13.140625" style="19" customWidth="1"/>
    <col min="2829" max="2829" width="7.42578125" style="19" customWidth="1"/>
    <col min="2830" max="2830" width="12.5703125" style="19" customWidth="1"/>
    <col min="2831" max="2831" width="13" style="19" customWidth="1"/>
    <col min="2832" max="2832" width="13.5703125" style="19" customWidth="1"/>
    <col min="2833" max="2833" width="14.28515625" style="19" customWidth="1"/>
    <col min="2834" max="2834" width="12.140625" style="19" customWidth="1"/>
    <col min="2835" max="2835" width="10.42578125" style="19" bestFit="1" customWidth="1"/>
    <col min="2836" max="3072" width="9.140625" style="19"/>
    <col min="3073" max="3073" width="10.5703125" style="19" customWidth="1"/>
    <col min="3074" max="3074" width="27.5703125" style="19" customWidth="1"/>
    <col min="3075" max="3075" width="11.5703125" style="19" customWidth="1"/>
    <col min="3076" max="3076" width="13" style="19" customWidth="1"/>
    <col min="3077" max="3077" width="11.140625" style="19" customWidth="1"/>
    <col min="3078" max="3078" width="14.7109375" style="19" customWidth="1"/>
    <col min="3079" max="3079" width="7.7109375" style="19" customWidth="1"/>
    <col min="3080" max="3080" width="8.28515625" style="19" customWidth="1"/>
    <col min="3081" max="3081" width="12.5703125" style="19" customWidth="1"/>
    <col min="3082" max="3082" width="11.140625" style="19" customWidth="1"/>
    <col min="3083" max="3083" width="11.5703125" style="19" customWidth="1"/>
    <col min="3084" max="3084" width="13.140625" style="19" customWidth="1"/>
    <col min="3085" max="3085" width="7.42578125" style="19" customWidth="1"/>
    <col min="3086" max="3086" width="12.5703125" style="19" customWidth="1"/>
    <col min="3087" max="3087" width="13" style="19" customWidth="1"/>
    <col min="3088" max="3088" width="13.5703125" style="19" customWidth="1"/>
    <col min="3089" max="3089" width="14.28515625" style="19" customWidth="1"/>
    <col min="3090" max="3090" width="12.140625" style="19" customWidth="1"/>
    <col min="3091" max="3091" width="10.42578125" style="19" bestFit="1" customWidth="1"/>
    <col min="3092" max="3328" width="9.140625" style="19"/>
    <col min="3329" max="3329" width="10.5703125" style="19" customWidth="1"/>
    <col min="3330" max="3330" width="27.5703125" style="19" customWidth="1"/>
    <col min="3331" max="3331" width="11.5703125" style="19" customWidth="1"/>
    <col min="3332" max="3332" width="13" style="19" customWidth="1"/>
    <col min="3333" max="3333" width="11.140625" style="19" customWidth="1"/>
    <col min="3334" max="3334" width="14.7109375" style="19" customWidth="1"/>
    <col min="3335" max="3335" width="7.7109375" style="19" customWidth="1"/>
    <col min="3336" max="3336" width="8.28515625" style="19" customWidth="1"/>
    <col min="3337" max="3337" width="12.5703125" style="19" customWidth="1"/>
    <col min="3338" max="3338" width="11.140625" style="19" customWidth="1"/>
    <col min="3339" max="3339" width="11.5703125" style="19" customWidth="1"/>
    <col min="3340" max="3340" width="13.140625" style="19" customWidth="1"/>
    <col min="3341" max="3341" width="7.42578125" style="19" customWidth="1"/>
    <col min="3342" max="3342" width="12.5703125" style="19" customWidth="1"/>
    <col min="3343" max="3343" width="13" style="19" customWidth="1"/>
    <col min="3344" max="3344" width="13.5703125" style="19" customWidth="1"/>
    <col min="3345" max="3345" width="14.28515625" style="19" customWidth="1"/>
    <col min="3346" max="3346" width="12.140625" style="19" customWidth="1"/>
    <col min="3347" max="3347" width="10.42578125" style="19" bestFit="1" customWidth="1"/>
    <col min="3348" max="3584" width="9.140625" style="19"/>
    <col min="3585" max="3585" width="10.5703125" style="19" customWidth="1"/>
    <col min="3586" max="3586" width="27.5703125" style="19" customWidth="1"/>
    <col min="3587" max="3587" width="11.5703125" style="19" customWidth="1"/>
    <col min="3588" max="3588" width="13" style="19" customWidth="1"/>
    <col min="3589" max="3589" width="11.140625" style="19" customWidth="1"/>
    <col min="3590" max="3590" width="14.7109375" style="19" customWidth="1"/>
    <col min="3591" max="3591" width="7.7109375" style="19" customWidth="1"/>
    <col min="3592" max="3592" width="8.28515625" style="19" customWidth="1"/>
    <col min="3593" max="3593" width="12.5703125" style="19" customWidth="1"/>
    <col min="3594" max="3594" width="11.140625" style="19" customWidth="1"/>
    <col min="3595" max="3595" width="11.5703125" style="19" customWidth="1"/>
    <col min="3596" max="3596" width="13.140625" style="19" customWidth="1"/>
    <col min="3597" max="3597" width="7.42578125" style="19" customWidth="1"/>
    <col min="3598" max="3598" width="12.5703125" style="19" customWidth="1"/>
    <col min="3599" max="3599" width="13" style="19" customWidth="1"/>
    <col min="3600" max="3600" width="13.5703125" style="19" customWidth="1"/>
    <col min="3601" max="3601" width="14.28515625" style="19" customWidth="1"/>
    <col min="3602" max="3602" width="12.140625" style="19" customWidth="1"/>
    <col min="3603" max="3603" width="10.42578125" style="19" bestFit="1" customWidth="1"/>
    <col min="3604" max="3840" width="9.140625" style="19"/>
    <col min="3841" max="3841" width="10.5703125" style="19" customWidth="1"/>
    <col min="3842" max="3842" width="27.5703125" style="19" customWidth="1"/>
    <col min="3843" max="3843" width="11.5703125" style="19" customWidth="1"/>
    <col min="3844" max="3844" width="13" style="19" customWidth="1"/>
    <col min="3845" max="3845" width="11.140625" style="19" customWidth="1"/>
    <col min="3846" max="3846" width="14.7109375" style="19" customWidth="1"/>
    <col min="3847" max="3847" width="7.7109375" style="19" customWidth="1"/>
    <col min="3848" max="3848" width="8.28515625" style="19" customWidth="1"/>
    <col min="3849" max="3849" width="12.5703125" style="19" customWidth="1"/>
    <col min="3850" max="3850" width="11.140625" style="19" customWidth="1"/>
    <col min="3851" max="3851" width="11.5703125" style="19" customWidth="1"/>
    <col min="3852" max="3852" width="13.140625" style="19" customWidth="1"/>
    <col min="3853" max="3853" width="7.42578125" style="19" customWidth="1"/>
    <col min="3854" max="3854" width="12.5703125" style="19" customWidth="1"/>
    <col min="3855" max="3855" width="13" style="19" customWidth="1"/>
    <col min="3856" max="3856" width="13.5703125" style="19" customWidth="1"/>
    <col min="3857" max="3857" width="14.28515625" style="19" customWidth="1"/>
    <col min="3858" max="3858" width="12.140625" style="19" customWidth="1"/>
    <col min="3859" max="3859" width="10.42578125" style="19" bestFit="1" customWidth="1"/>
    <col min="3860" max="4096" width="9.140625" style="19"/>
    <col min="4097" max="4097" width="10.5703125" style="19" customWidth="1"/>
    <col min="4098" max="4098" width="27.5703125" style="19" customWidth="1"/>
    <col min="4099" max="4099" width="11.5703125" style="19" customWidth="1"/>
    <col min="4100" max="4100" width="13" style="19" customWidth="1"/>
    <col min="4101" max="4101" width="11.140625" style="19" customWidth="1"/>
    <col min="4102" max="4102" width="14.7109375" style="19" customWidth="1"/>
    <col min="4103" max="4103" width="7.7109375" style="19" customWidth="1"/>
    <col min="4104" max="4104" width="8.28515625" style="19" customWidth="1"/>
    <col min="4105" max="4105" width="12.5703125" style="19" customWidth="1"/>
    <col min="4106" max="4106" width="11.140625" style="19" customWidth="1"/>
    <col min="4107" max="4107" width="11.5703125" style="19" customWidth="1"/>
    <col min="4108" max="4108" width="13.140625" style="19" customWidth="1"/>
    <col min="4109" max="4109" width="7.42578125" style="19" customWidth="1"/>
    <col min="4110" max="4110" width="12.5703125" style="19" customWidth="1"/>
    <col min="4111" max="4111" width="13" style="19" customWidth="1"/>
    <col min="4112" max="4112" width="13.5703125" style="19" customWidth="1"/>
    <col min="4113" max="4113" width="14.28515625" style="19" customWidth="1"/>
    <col min="4114" max="4114" width="12.140625" style="19" customWidth="1"/>
    <col min="4115" max="4115" width="10.42578125" style="19" bestFit="1" customWidth="1"/>
    <col min="4116" max="4352" width="9.140625" style="19"/>
    <col min="4353" max="4353" width="10.5703125" style="19" customWidth="1"/>
    <col min="4354" max="4354" width="27.5703125" style="19" customWidth="1"/>
    <col min="4355" max="4355" width="11.5703125" style="19" customWidth="1"/>
    <col min="4356" max="4356" width="13" style="19" customWidth="1"/>
    <col min="4357" max="4357" width="11.140625" style="19" customWidth="1"/>
    <col min="4358" max="4358" width="14.7109375" style="19" customWidth="1"/>
    <col min="4359" max="4359" width="7.7109375" style="19" customWidth="1"/>
    <col min="4360" max="4360" width="8.28515625" style="19" customWidth="1"/>
    <col min="4361" max="4361" width="12.5703125" style="19" customWidth="1"/>
    <col min="4362" max="4362" width="11.140625" style="19" customWidth="1"/>
    <col min="4363" max="4363" width="11.5703125" style="19" customWidth="1"/>
    <col min="4364" max="4364" width="13.140625" style="19" customWidth="1"/>
    <col min="4365" max="4365" width="7.42578125" style="19" customWidth="1"/>
    <col min="4366" max="4366" width="12.5703125" style="19" customWidth="1"/>
    <col min="4367" max="4367" width="13" style="19" customWidth="1"/>
    <col min="4368" max="4368" width="13.5703125" style="19" customWidth="1"/>
    <col min="4369" max="4369" width="14.28515625" style="19" customWidth="1"/>
    <col min="4370" max="4370" width="12.140625" style="19" customWidth="1"/>
    <col min="4371" max="4371" width="10.42578125" style="19" bestFit="1" customWidth="1"/>
    <col min="4372" max="4608" width="9.140625" style="19"/>
    <col min="4609" max="4609" width="10.5703125" style="19" customWidth="1"/>
    <col min="4610" max="4610" width="27.5703125" style="19" customWidth="1"/>
    <col min="4611" max="4611" width="11.5703125" style="19" customWidth="1"/>
    <col min="4612" max="4612" width="13" style="19" customWidth="1"/>
    <col min="4613" max="4613" width="11.140625" style="19" customWidth="1"/>
    <col min="4614" max="4614" width="14.7109375" style="19" customWidth="1"/>
    <col min="4615" max="4615" width="7.7109375" style="19" customWidth="1"/>
    <col min="4616" max="4616" width="8.28515625" style="19" customWidth="1"/>
    <col min="4617" max="4617" width="12.5703125" style="19" customWidth="1"/>
    <col min="4618" max="4618" width="11.140625" style="19" customWidth="1"/>
    <col min="4619" max="4619" width="11.5703125" style="19" customWidth="1"/>
    <col min="4620" max="4620" width="13.140625" style="19" customWidth="1"/>
    <col min="4621" max="4621" width="7.42578125" style="19" customWidth="1"/>
    <col min="4622" max="4622" width="12.5703125" style="19" customWidth="1"/>
    <col min="4623" max="4623" width="13" style="19" customWidth="1"/>
    <col min="4624" max="4624" width="13.5703125" style="19" customWidth="1"/>
    <col min="4625" max="4625" width="14.28515625" style="19" customWidth="1"/>
    <col min="4626" max="4626" width="12.140625" style="19" customWidth="1"/>
    <col min="4627" max="4627" width="10.42578125" style="19" bestFit="1" customWidth="1"/>
    <col min="4628" max="4864" width="9.140625" style="19"/>
    <col min="4865" max="4865" width="10.5703125" style="19" customWidth="1"/>
    <col min="4866" max="4866" width="27.5703125" style="19" customWidth="1"/>
    <col min="4867" max="4867" width="11.5703125" style="19" customWidth="1"/>
    <col min="4868" max="4868" width="13" style="19" customWidth="1"/>
    <col min="4869" max="4869" width="11.140625" style="19" customWidth="1"/>
    <col min="4870" max="4870" width="14.7109375" style="19" customWidth="1"/>
    <col min="4871" max="4871" width="7.7109375" style="19" customWidth="1"/>
    <col min="4872" max="4872" width="8.28515625" style="19" customWidth="1"/>
    <col min="4873" max="4873" width="12.5703125" style="19" customWidth="1"/>
    <col min="4874" max="4874" width="11.140625" style="19" customWidth="1"/>
    <col min="4875" max="4875" width="11.5703125" style="19" customWidth="1"/>
    <col min="4876" max="4876" width="13.140625" style="19" customWidth="1"/>
    <col min="4877" max="4877" width="7.42578125" style="19" customWidth="1"/>
    <col min="4878" max="4878" width="12.5703125" style="19" customWidth="1"/>
    <col min="4879" max="4879" width="13" style="19" customWidth="1"/>
    <col min="4880" max="4880" width="13.5703125" style="19" customWidth="1"/>
    <col min="4881" max="4881" width="14.28515625" style="19" customWidth="1"/>
    <col min="4882" max="4882" width="12.140625" style="19" customWidth="1"/>
    <col min="4883" max="4883" width="10.42578125" style="19" bestFit="1" customWidth="1"/>
    <col min="4884" max="5120" width="9.140625" style="19"/>
    <col min="5121" max="5121" width="10.5703125" style="19" customWidth="1"/>
    <col min="5122" max="5122" width="27.5703125" style="19" customWidth="1"/>
    <col min="5123" max="5123" width="11.5703125" style="19" customWidth="1"/>
    <col min="5124" max="5124" width="13" style="19" customWidth="1"/>
    <col min="5125" max="5125" width="11.140625" style="19" customWidth="1"/>
    <col min="5126" max="5126" width="14.7109375" style="19" customWidth="1"/>
    <col min="5127" max="5127" width="7.7109375" style="19" customWidth="1"/>
    <col min="5128" max="5128" width="8.28515625" style="19" customWidth="1"/>
    <col min="5129" max="5129" width="12.5703125" style="19" customWidth="1"/>
    <col min="5130" max="5130" width="11.140625" style="19" customWidth="1"/>
    <col min="5131" max="5131" width="11.5703125" style="19" customWidth="1"/>
    <col min="5132" max="5132" width="13.140625" style="19" customWidth="1"/>
    <col min="5133" max="5133" width="7.42578125" style="19" customWidth="1"/>
    <col min="5134" max="5134" width="12.5703125" style="19" customWidth="1"/>
    <col min="5135" max="5135" width="13" style="19" customWidth="1"/>
    <col min="5136" max="5136" width="13.5703125" style="19" customWidth="1"/>
    <col min="5137" max="5137" width="14.28515625" style="19" customWidth="1"/>
    <col min="5138" max="5138" width="12.140625" style="19" customWidth="1"/>
    <col min="5139" max="5139" width="10.42578125" style="19" bestFit="1" customWidth="1"/>
    <col min="5140" max="5376" width="9.140625" style="19"/>
    <col min="5377" max="5377" width="10.5703125" style="19" customWidth="1"/>
    <col min="5378" max="5378" width="27.5703125" style="19" customWidth="1"/>
    <col min="5379" max="5379" width="11.5703125" style="19" customWidth="1"/>
    <col min="5380" max="5380" width="13" style="19" customWidth="1"/>
    <col min="5381" max="5381" width="11.140625" style="19" customWidth="1"/>
    <col min="5382" max="5382" width="14.7109375" style="19" customWidth="1"/>
    <col min="5383" max="5383" width="7.7109375" style="19" customWidth="1"/>
    <col min="5384" max="5384" width="8.28515625" style="19" customWidth="1"/>
    <col min="5385" max="5385" width="12.5703125" style="19" customWidth="1"/>
    <col min="5386" max="5386" width="11.140625" style="19" customWidth="1"/>
    <col min="5387" max="5387" width="11.5703125" style="19" customWidth="1"/>
    <col min="5388" max="5388" width="13.140625" style="19" customWidth="1"/>
    <col min="5389" max="5389" width="7.42578125" style="19" customWidth="1"/>
    <col min="5390" max="5390" width="12.5703125" style="19" customWidth="1"/>
    <col min="5391" max="5391" width="13" style="19" customWidth="1"/>
    <col min="5392" max="5392" width="13.5703125" style="19" customWidth="1"/>
    <col min="5393" max="5393" width="14.28515625" style="19" customWidth="1"/>
    <col min="5394" max="5394" width="12.140625" style="19" customWidth="1"/>
    <col min="5395" max="5395" width="10.42578125" style="19" bestFit="1" customWidth="1"/>
    <col min="5396" max="5632" width="9.140625" style="19"/>
    <col min="5633" max="5633" width="10.5703125" style="19" customWidth="1"/>
    <col min="5634" max="5634" width="27.5703125" style="19" customWidth="1"/>
    <col min="5635" max="5635" width="11.5703125" style="19" customWidth="1"/>
    <col min="5636" max="5636" width="13" style="19" customWidth="1"/>
    <col min="5637" max="5637" width="11.140625" style="19" customWidth="1"/>
    <col min="5638" max="5638" width="14.7109375" style="19" customWidth="1"/>
    <col min="5639" max="5639" width="7.7109375" style="19" customWidth="1"/>
    <col min="5640" max="5640" width="8.28515625" style="19" customWidth="1"/>
    <col min="5641" max="5641" width="12.5703125" style="19" customWidth="1"/>
    <col min="5642" max="5642" width="11.140625" style="19" customWidth="1"/>
    <col min="5643" max="5643" width="11.5703125" style="19" customWidth="1"/>
    <col min="5644" max="5644" width="13.140625" style="19" customWidth="1"/>
    <col min="5645" max="5645" width="7.42578125" style="19" customWidth="1"/>
    <col min="5646" max="5646" width="12.5703125" style="19" customWidth="1"/>
    <col min="5647" max="5647" width="13" style="19" customWidth="1"/>
    <col min="5648" max="5648" width="13.5703125" style="19" customWidth="1"/>
    <col min="5649" max="5649" width="14.28515625" style="19" customWidth="1"/>
    <col min="5650" max="5650" width="12.140625" style="19" customWidth="1"/>
    <col min="5651" max="5651" width="10.42578125" style="19" bestFit="1" customWidth="1"/>
    <col min="5652" max="5888" width="9.140625" style="19"/>
    <col min="5889" max="5889" width="10.5703125" style="19" customWidth="1"/>
    <col min="5890" max="5890" width="27.5703125" style="19" customWidth="1"/>
    <col min="5891" max="5891" width="11.5703125" style="19" customWidth="1"/>
    <col min="5892" max="5892" width="13" style="19" customWidth="1"/>
    <col min="5893" max="5893" width="11.140625" style="19" customWidth="1"/>
    <col min="5894" max="5894" width="14.7109375" style="19" customWidth="1"/>
    <col min="5895" max="5895" width="7.7109375" style="19" customWidth="1"/>
    <col min="5896" max="5896" width="8.28515625" style="19" customWidth="1"/>
    <col min="5897" max="5897" width="12.5703125" style="19" customWidth="1"/>
    <col min="5898" max="5898" width="11.140625" style="19" customWidth="1"/>
    <col min="5899" max="5899" width="11.5703125" style="19" customWidth="1"/>
    <col min="5900" max="5900" width="13.140625" style="19" customWidth="1"/>
    <col min="5901" max="5901" width="7.42578125" style="19" customWidth="1"/>
    <col min="5902" max="5902" width="12.5703125" style="19" customWidth="1"/>
    <col min="5903" max="5903" width="13" style="19" customWidth="1"/>
    <col min="5904" max="5904" width="13.5703125" style="19" customWidth="1"/>
    <col min="5905" max="5905" width="14.28515625" style="19" customWidth="1"/>
    <col min="5906" max="5906" width="12.140625" style="19" customWidth="1"/>
    <col min="5907" max="5907" width="10.42578125" style="19" bestFit="1" customWidth="1"/>
    <col min="5908" max="6144" width="9.140625" style="19"/>
    <col min="6145" max="6145" width="10.5703125" style="19" customWidth="1"/>
    <col min="6146" max="6146" width="27.5703125" style="19" customWidth="1"/>
    <col min="6147" max="6147" width="11.5703125" style="19" customWidth="1"/>
    <col min="6148" max="6148" width="13" style="19" customWidth="1"/>
    <col min="6149" max="6149" width="11.140625" style="19" customWidth="1"/>
    <col min="6150" max="6150" width="14.7109375" style="19" customWidth="1"/>
    <col min="6151" max="6151" width="7.7109375" style="19" customWidth="1"/>
    <col min="6152" max="6152" width="8.28515625" style="19" customWidth="1"/>
    <col min="6153" max="6153" width="12.5703125" style="19" customWidth="1"/>
    <col min="6154" max="6154" width="11.140625" style="19" customWidth="1"/>
    <col min="6155" max="6155" width="11.5703125" style="19" customWidth="1"/>
    <col min="6156" max="6156" width="13.140625" style="19" customWidth="1"/>
    <col min="6157" max="6157" width="7.42578125" style="19" customWidth="1"/>
    <col min="6158" max="6158" width="12.5703125" style="19" customWidth="1"/>
    <col min="6159" max="6159" width="13" style="19" customWidth="1"/>
    <col min="6160" max="6160" width="13.5703125" style="19" customWidth="1"/>
    <col min="6161" max="6161" width="14.28515625" style="19" customWidth="1"/>
    <col min="6162" max="6162" width="12.140625" style="19" customWidth="1"/>
    <col min="6163" max="6163" width="10.42578125" style="19" bestFit="1" customWidth="1"/>
    <col min="6164" max="6400" width="9.140625" style="19"/>
    <col min="6401" max="6401" width="10.5703125" style="19" customWidth="1"/>
    <col min="6402" max="6402" width="27.5703125" style="19" customWidth="1"/>
    <col min="6403" max="6403" width="11.5703125" style="19" customWidth="1"/>
    <col min="6404" max="6404" width="13" style="19" customWidth="1"/>
    <col min="6405" max="6405" width="11.140625" style="19" customWidth="1"/>
    <col min="6406" max="6406" width="14.7109375" style="19" customWidth="1"/>
    <col min="6407" max="6407" width="7.7109375" style="19" customWidth="1"/>
    <col min="6408" max="6408" width="8.28515625" style="19" customWidth="1"/>
    <col min="6409" max="6409" width="12.5703125" style="19" customWidth="1"/>
    <col min="6410" max="6410" width="11.140625" style="19" customWidth="1"/>
    <col min="6411" max="6411" width="11.5703125" style="19" customWidth="1"/>
    <col min="6412" max="6412" width="13.140625" style="19" customWidth="1"/>
    <col min="6413" max="6413" width="7.42578125" style="19" customWidth="1"/>
    <col min="6414" max="6414" width="12.5703125" style="19" customWidth="1"/>
    <col min="6415" max="6415" width="13" style="19" customWidth="1"/>
    <col min="6416" max="6416" width="13.5703125" style="19" customWidth="1"/>
    <col min="6417" max="6417" width="14.28515625" style="19" customWidth="1"/>
    <col min="6418" max="6418" width="12.140625" style="19" customWidth="1"/>
    <col min="6419" max="6419" width="10.42578125" style="19" bestFit="1" customWidth="1"/>
    <col min="6420" max="6656" width="9.140625" style="19"/>
    <col min="6657" max="6657" width="10.5703125" style="19" customWidth="1"/>
    <col min="6658" max="6658" width="27.5703125" style="19" customWidth="1"/>
    <col min="6659" max="6659" width="11.5703125" style="19" customWidth="1"/>
    <col min="6660" max="6660" width="13" style="19" customWidth="1"/>
    <col min="6661" max="6661" width="11.140625" style="19" customWidth="1"/>
    <col min="6662" max="6662" width="14.7109375" style="19" customWidth="1"/>
    <col min="6663" max="6663" width="7.7109375" style="19" customWidth="1"/>
    <col min="6664" max="6664" width="8.28515625" style="19" customWidth="1"/>
    <col min="6665" max="6665" width="12.5703125" style="19" customWidth="1"/>
    <col min="6666" max="6666" width="11.140625" style="19" customWidth="1"/>
    <col min="6667" max="6667" width="11.5703125" style="19" customWidth="1"/>
    <col min="6668" max="6668" width="13.140625" style="19" customWidth="1"/>
    <col min="6669" max="6669" width="7.42578125" style="19" customWidth="1"/>
    <col min="6670" max="6670" width="12.5703125" style="19" customWidth="1"/>
    <col min="6671" max="6671" width="13" style="19" customWidth="1"/>
    <col min="6672" max="6672" width="13.5703125" style="19" customWidth="1"/>
    <col min="6673" max="6673" width="14.28515625" style="19" customWidth="1"/>
    <col min="6674" max="6674" width="12.140625" style="19" customWidth="1"/>
    <col min="6675" max="6675" width="10.42578125" style="19" bestFit="1" customWidth="1"/>
    <col min="6676" max="6912" width="9.140625" style="19"/>
    <col min="6913" max="6913" width="10.5703125" style="19" customWidth="1"/>
    <col min="6914" max="6914" width="27.5703125" style="19" customWidth="1"/>
    <col min="6915" max="6915" width="11.5703125" style="19" customWidth="1"/>
    <col min="6916" max="6916" width="13" style="19" customWidth="1"/>
    <col min="6917" max="6917" width="11.140625" style="19" customWidth="1"/>
    <col min="6918" max="6918" width="14.7109375" style="19" customWidth="1"/>
    <col min="6919" max="6919" width="7.7109375" style="19" customWidth="1"/>
    <col min="6920" max="6920" width="8.28515625" style="19" customWidth="1"/>
    <col min="6921" max="6921" width="12.5703125" style="19" customWidth="1"/>
    <col min="6922" max="6922" width="11.140625" style="19" customWidth="1"/>
    <col min="6923" max="6923" width="11.5703125" style="19" customWidth="1"/>
    <col min="6924" max="6924" width="13.140625" style="19" customWidth="1"/>
    <col min="6925" max="6925" width="7.42578125" style="19" customWidth="1"/>
    <col min="6926" max="6926" width="12.5703125" style="19" customWidth="1"/>
    <col min="6927" max="6927" width="13" style="19" customWidth="1"/>
    <col min="6928" max="6928" width="13.5703125" style="19" customWidth="1"/>
    <col min="6929" max="6929" width="14.28515625" style="19" customWidth="1"/>
    <col min="6930" max="6930" width="12.140625" style="19" customWidth="1"/>
    <col min="6931" max="6931" width="10.42578125" style="19" bestFit="1" customWidth="1"/>
    <col min="6932" max="7168" width="9.140625" style="19"/>
    <col min="7169" max="7169" width="10.5703125" style="19" customWidth="1"/>
    <col min="7170" max="7170" width="27.5703125" style="19" customWidth="1"/>
    <col min="7171" max="7171" width="11.5703125" style="19" customWidth="1"/>
    <col min="7172" max="7172" width="13" style="19" customWidth="1"/>
    <col min="7173" max="7173" width="11.140625" style="19" customWidth="1"/>
    <col min="7174" max="7174" width="14.7109375" style="19" customWidth="1"/>
    <col min="7175" max="7175" width="7.7109375" style="19" customWidth="1"/>
    <col min="7176" max="7176" width="8.28515625" style="19" customWidth="1"/>
    <col min="7177" max="7177" width="12.5703125" style="19" customWidth="1"/>
    <col min="7178" max="7178" width="11.140625" style="19" customWidth="1"/>
    <col min="7179" max="7179" width="11.5703125" style="19" customWidth="1"/>
    <col min="7180" max="7180" width="13.140625" style="19" customWidth="1"/>
    <col min="7181" max="7181" width="7.42578125" style="19" customWidth="1"/>
    <col min="7182" max="7182" width="12.5703125" style="19" customWidth="1"/>
    <col min="7183" max="7183" width="13" style="19" customWidth="1"/>
    <col min="7184" max="7184" width="13.5703125" style="19" customWidth="1"/>
    <col min="7185" max="7185" width="14.28515625" style="19" customWidth="1"/>
    <col min="7186" max="7186" width="12.140625" style="19" customWidth="1"/>
    <col min="7187" max="7187" width="10.42578125" style="19" bestFit="1" customWidth="1"/>
    <col min="7188" max="7424" width="9.140625" style="19"/>
    <col min="7425" max="7425" width="10.5703125" style="19" customWidth="1"/>
    <col min="7426" max="7426" width="27.5703125" style="19" customWidth="1"/>
    <col min="7427" max="7427" width="11.5703125" style="19" customWidth="1"/>
    <col min="7428" max="7428" width="13" style="19" customWidth="1"/>
    <col min="7429" max="7429" width="11.140625" style="19" customWidth="1"/>
    <col min="7430" max="7430" width="14.7109375" style="19" customWidth="1"/>
    <col min="7431" max="7431" width="7.7109375" style="19" customWidth="1"/>
    <col min="7432" max="7432" width="8.28515625" style="19" customWidth="1"/>
    <col min="7433" max="7433" width="12.5703125" style="19" customWidth="1"/>
    <col min="7434" max="7434" width="11.140625" style="19" customWidth="1"/>
    <col min="7435" max="7435" width="11.5703125" style="19" customWidth="1"/>
    <col min="7436" max="7436" width="13.140625" style="19" customWidth="1"/>
    <col min="7437" max="7437" width="7.42578125" style="19" customWidth="1"/>
    <col min="7438" max="7438" width="12.5703125" style="19" customWidth="1"/>
    <col min="7439" max="7439" width="13" style="19" customWidth="1"/>
    <col min="7440" max="7440" width="13.5703125" style="19" customWidth="1"/>
    <col min="7441" max="7441" width="14.28515625" style="19" customWidth="1"/>
    <col min="7442" max="7442" width="12.140625" style="19" customWidth="1"/>
    <col min="7443" max="7443" width="10.42578125" style="19" bestFit="1" customWidth="1"/>
    <col min="7444" max="7680" width="9.140625" style="19"/>
    <col min="7681" max="7681" width="10.5703125" style="19" customWidth="1"/>
    <col min="7682" max="7682" width="27.5703125" style="19" customWidth="1"/>
    <col min="7683" max="7683" width="11.5703125" style="19" customWidth="1"/>
    <col min="7684" max="7684" width="13" style="19" customWidth="1"/>
    <col min="7685" max="7685" width="11.140625" style="19" customWidth="1"/>
    <col min="7686" max="7686" width="14.7109375" style="19" customWidth="1"/>
    <col min="7687" max="7687" width="7.7109375" style="19" customWidth="1"/>
    <col min="7688" max="7688" width="8.28515625" style="19" customWidth="1"/>
    <col min="7689" max="7689" width="12.5703125" style="19" customWidth="1"/>
    <col min="7690" max="7690" width="11.140625" style="19" customWidth="1"/>
    <col min="7691" max="7691" width="11.5703125" style="19" customWidth="1"/>
    <col min="7692" max="7692" width="13.140625" style="19" customWidth="1"/>
    <col min="7693" max="7693" width="7.42578125" style="19" customWidth="1"/>
    <col min="7694" max="7694" width="12.5703125" style="19" customWidth="1"/>
    <col min="7695" max="7695" width="13" style="19" customWidth="1"/>
    <col min="7696" max="7696" width="13.5703125" style="19" customWidth="1"/>
    <col min="7697" max="7697" width="14.28515625" style="19" customWidth="1"/>
    <col min="7698" max="7698" width="12.140625" style="19" customWidth="1"/>
    <col min="7699" max="7699" width="10.42578125" style="19" bestFit="1" customWidth="1"/>
    <col min="7700" max="7936" width="9.140625" style="19"/>
    <col min="7937" max="7937" width="10.5703125" style="19" customWidth="1"/>
    <col min="7938" max="7938" width="27.5703125" style="19" customWidth="1"/>
    <col min="7939" max="7939" width="11.5703125" style="19" customWidth="1"/>
    <col min="7940" max="7940" width="13" style="19" customWidth="1"/>
    <col min="7941" max="7941" width="11.140625" style="19" customWidth="1"/>
    <col min="7942" max="7942" width="14.7109375" style="19" customWidth="1"/>
    <col min="7943" max="7943" width="7.7109375" style="19" customWidth="1"/>
    <col min="7944" max="7944" width="8.28515625" style="19" customWidth="1"/>
    <col min="7945" max="7945" width="12.5703125" style="19" customWidth="1"/>
    <col min="7946" max="7946" width="11.140625" style="19" customWidth="1"/>
    <col min="7947" max="7947" width="11.5703125" style="19" customWidth="1"/>
    <col min="7948" max="7948" width="13.140625" style="19" customWidth="1"/>
    <col min="7949" max="7949" width="7.42578125" style="19" customWidth="1"/>
    <col min="7950" max="7950" width="12.5703125" style="19" customWidth="1"/>
    <col min="7951" max="7951" width="13" style="19" customWidth="1"/>
    <col min="7952" max="7952" width="13.5703125" style="19" customWidth="1"/>
    <col min="7953" max="7953" width="14.28515625" style="19" customWidth="1"/>
    <col min="7954" max="7954" width="12.140625" style="19" customWidth="1"/>
    <col min="7955" max="7955" width="10.42578125" style="19" bestFit="1" customWidth="1"/>
    <col min="7956" max="8192" width="9.140625" style="19"/>
    <col min="8193" max="8193" width="10.5703125" style="19" customWidth="1"/>
    <col min="8194" max="8194" width="27.5703125" style="19" customWidth="1"/>
    <col min="8195" max="8195" width="11.5703125" style="19" customWidth="1"/>
    <col min="8196" max="8196" width="13" style="19" customWidth="1"/>
    <col min="8197" max="8197" width="11.140625" style="19" customWidth="1"/>
    <col min="8198" max="8198" width="14.7109375" style="19" customWidth="1"/>
    <col min="8199" max="8199" width="7.7109375" style="19" customWidth="1"/>
    <col min="8200" max="8200" width="8.28515625" style="19" customWidth="1"/>
    <col min="8201" max="8201" width="12.5703125" style="19" customWidth="1"/>
    <col min="8202" max="8202" width="11.140625" style="19" customWidth="1"/>
    <col min="8203" max="8203" width="11.5703125" style="19" customWidth="1"/>
    <col min="8204" max="8204" width="13.140625" style="19" customWidth="1"/>
    <col min="8205" max="8205" width="7.42578125" style="19" customWidth="1"/>
    <col min="8206" max="8206" width="12.5703125" style="19" customWidth="1"/>
    <col min="8207" max="8207" width="13" style="19" customWidth="1"/>
    <col min="8208" max="8208" width="13.5703125" style="19" customWidth="1"/>
    <col min="8209" max="8209" width="14.28515625" style="19" customWidth="1"/>
    <col min="8210" max="8210" width="12.140625" style="19" customWidth="1"/>
    <col min="8211" max="8211" width="10.42578125" style="19" bestFit="1" customWidth="1"/>
    <col min="8212" max="8448" width="9.140625" style="19"/>
    <col min="8449" max="8449" width="10.5703125" style="19" customWidth="1"/>
    <col min="8450" max="8450" width="27.5703125" style="19" customWidth="1"/>
    <col min="8451" max="8451" width="11.5703125" style="19" customWidth="1"/>
    <col min="8452" max="8452" width="13" style="19" customWidth="1"/>
    <col min="8453" max="8453" width="11.140625" style="19" customWidth="1"/>
    <col min="8454" max="8454" width="14.7109375" style="19" customWidth="1"/>
    <col min="8455" max="8455" width="7.7109375" style="19" customWidth="1"/>
    <col min="8456" max="8456" width="8.28515625" style="19" customWidth="1"/>
    <col min="8457" max="8457" width="12.5703125" style="19" customWidth="1"/>
    <col min="8458" max="8458" width="11.140625" style="19" customWidth="1"/>
    <col min="8459" max="8459" width="11.5703125" style="19" customWidth="1"/>
    <col min="8460" max="8460" width="13.140625" style="19" customWidth="1"/>
    <col min="8461" max="8461" width="7.42578125" style="19" customWidth="1"/>
    <col min="8462" max="8462" width="12.5703125" style="19" customWidth="1"/>
    <col min="8463" max="8463" width="13" style="19" customWidth="1"/>
    <col min="8464" max="8464" width="13.5703125" style="19" customWidth="1"/>
    <col min="8465" max="8465" width="14.28515625" style="19" customWidth="1"/>
    <col min="8466" max="8466" width="12.140625" style="19" customWidth="1"/>
    <col min="8467" max="8467" width="10.42578125" style="19" bestFit="1" customWidth="1"/>
    <col min="8468" max="8704" width="9.140625" style="19"/>
    <col min="8705" max="8705" width="10.5703125" style="19" customWidth="1"/>
    <col min="8706" max="8706" width="27.5703125" style="19" customWidth="1"/>
    <col min="8707" max="8707" width="11.5703125" style="19" customWidth="1"/>
    <col min="8708" max="8708" width="13" style="19" customWidth="1"/>
    <col min="8709" max="8709" width="11.140625" style="19" customWidth="1"/>
    <col min="8710" max="8710" width="14.7109375" style="19" customWidth="1"/>
    <col min="8711" max="8711" width="7.7109375" style="19" customWidth="1"/>
    <col min="8712" max="8712" width="8.28515625" style="19" customWidth="1"/>
    <col min="8713" max="8713" width="12.5703125" style="19" customWidth="1"/>
    <col min="8714" max="8714" width="11.140625" style="19" customWidth="1"/>
    <col min="8715" max="8715" width="11.5703125" style="19" customWidth="1"/>
    <col min="8716" max="8716" width="13.140625" style="19" customWidth="1"/>
    <col min="8717" max="8717" width="7.42578125" style="19" customWidth="1"/>
    <col min="8718" max="8718" width="12.5703125" style="19" customWidth="1"/>
    <col min="8719" max="8719" width="13" style="19" customWidth="1"/>
    <col min="8720" max="8720" width="13.5703125" style="19" customWidth="1"/>
    <col min="8721" max="8721" width="14.28515625" style="19" customWidth="1"/>
    <col min="8722" max="8722" width="12.140625" style="19" customWidth="1"/>
    <col min="8723" max="8723" width="10.42578125" style="19" bestFit="1" customWidth="1"/>
    <col min="8724" max="8960" width="9.140625" style="19"/>
    <col min="8961" max="8961" width="10.5703125" style="19" customWidth="1"/>
    <col min="8962" max="8962" width="27.5703125" style="19" customWidth="1"/>
    <col min="8963" max="8963" width="11.5703125" style="19" customWidth="1"/>
    <col min="8964" max="8964" width="13" style="19" customWidth="1"/>
    <col min="8965" max="8965" width="11.140625" style="19" customWidth="1"/>
    <col min="8966" max="8966" width="14.7109375" style="19" customWidth="1"/>
    <col min="8967" max="8967" width="7.7109375" style="19" customWidth="1"/>
    <col min="8968" max="8968" width="8.28515625" style="19" customWidth="1"/>
    <col min="8969" max="8969" width="12.5703125" style="19" customWidth="1"/>
    <col min="8970" max="8970" width="11.140625" style="19" customWidth="1"/>
    <col min="8971" max="8971" width="11.5703125" style="19" customWidth="1"/>
    <col min="8972" max="8972" width="13.140625" style="19" customWidth="1"/>
    <col min="8973" max="8973" width="7.42578125" style="19" customWidth="1"/>
    <col min="8974" max="8974" width="12.5703125" style="19" customWidth="1"/>
    <col min="8975" max="8975" width="13" style="19" customWidth="1"/>
    <col min="8976" max="8976" width="13.5703125" style="19" customWidth="1"/>
    <col min="8977" max="8977" width="14.28515625" style="19" customWidth="1"/>
    <col min="8978" max="8978" width="12.140625" style="19" customWidth="1"/>
    <col min="8979" max="8979" width="10.42578125" style="19" bestFit="1" customWidth="1"/>
    <col min="8980" max="9216" width="9.140625" style="19"/>
    <col min="9217" max="9217" width="10.5703125" style="19" customWidth="1"/>
    <col min="9218" max="9218" width="27.5703125" style="19" customWidth="1"/>
    <col min="9219" max="9219" width="11.5703125" style="19" customWidth="1"/>
    <col min="9220" max="9220" width="13" style="19" customWidth="1"/>
    <col min="9221" max="9221" width="11.140625" style="19" customWidth="1"/>
    <col min="9222" max="9222" width="14.7109375" style="19" customWidth="1"/>
    <col min="9223" max="9223" width="7.7109375" style="19" customWidth="1"/>
    <col min="9224" max="9224" width="8.28515625" style="19" customWidth="1"/>
    <col min="9225" max="9225" width="12.5703125" style="19" customWidth="1"/>
    <col min="9226" max="9226" width="11.140625" style="19" customWidth="1"/>
    <col min="9227" max="9227" width="11.5703125" style="19" customWidth="1"/>
    <col min="9228" max="9228" width="13.140625" style="19" customWidth="1"/>
    <col min="9229" max="9229" width="7.42578125" style="19" customWidth="1"/>
    <col min="9230" max="9230" width="12.5703125" style="19" customWidth="1"/>
    <col min="9231" max="9231" width="13" style="19" customWidth="1"/>
    <col min="9232" max="9232" width="13.5703125" style="19" customWidth="1"/>
    <col min="9233" max="9233" width="14.28515625" style="19" customWidth="1"/>
    <col min="9234" max="9234" width="12.140625" style="19" customWidth="1"/>
    <col min="9235" max="9235" width="10.42578125" style="19" bestFit="1" customWidth="1"/>
    <col min="9236" max="9472" width="9.140625" style="19"/>
    <col min="9473" max="9473" width="10.5703125" style="19" customWidth="1"/>
    <col min="9474" max="9474" width="27.5703125" style="19" customWidth="1"/>
    <col min="9475" max="9475" width="11.5703125" style="19" customWidth="1"/>
    <col min="9476" max="9476" width="13" style="19" customWidth="1"/>
    <col min="9477" max="9477" width="11.140625" style="19" customWidth="1"/>
    <col min="9478" max="9478" width="14.7109375" style="19" customWidth="1"/>
    <col min="9479" max="9479" width="7.7109375" style="19" customWidth="1"/>
    <col min="9480" max="9480" width="8.28515625" style="19" customWidth="1"/>
    <col min="9481" max="9481" width="12.5703125" style="19" customWidth="1"/>
    <col min="9482" max="9482" width="11.140625" style="19" customWidth="1"/>
    <col min="9483" max="9483" width="11.5703125" style="19" customWidth="1"/>
    <col min="9484" max="9484" width="13.140625" style="19" customWidth="1"/>
    <col min="9485" max="9485" width="7.42578125" style="19" customWidth="1"/>
    <col min="9486" max="9486" width="12.5703125" style="19" customWidth="1"/>
    <col min="9487" max="9487" width="13" style="19" customWidth="1"/>
    <col min="9488" max="9488" width="13.5703125" style="19" customWidth="1"/>
    <col min="9489" max="9489" width="14.28515625" style="19" customWidth="1"/>
    <col min="9490" max="9490" width="12.140625" style="19" customWidth="1"/>
    <col min="9491" max="9491" width="10.42578125" style="19" bestFit="1" customWidth="1"/>
    <col min="9492" max="9728" width="9.140625" style="19"/>
    <col min="9729" max="9729" width="10.5703125" style="19" customWidth="1"/>
    <col min="9730" max="9730" width="27.5703125" style="19" customWidth="1"/>
    <col min="9731" max="9731" width="11.5703125" style="19" customWidth="1"/>
    <col min="9732" max="9732" width="13" style="19" customWidth="1"/>
    <col min="9733" max="9733" width="11.140625" style="19" customWidth="1"/>
    <col min="9734" max="9734" width="14.7109375" style="19" customWidth="1"/>
    <col min="9735" max="9735" width="7.7109375" style="19" customWidth="1"/>
    <col min="9736" max="9736" width="8.28515625" style="19" customWidth="1"/>
    <col min="9737" max="9737" width="12.5703125" style="19" customWidth="1"/>
    <col min="9738" max="9738" width="11.140625" style="19" customWidth="1"/>
    <col min="9739" max="9739" width="11.5703125" style="19" customWidth="1"/>
    <col min="9740" max="9740" width="13.140625" style="19" customWidth="1"/>
    <col min="9741" max="9741" width="7.42578125" style="19" customWidth="1"/>
    <col min="9742" max="9742" width="12.5703125" style="19" customWidth="1"/>
    <col min="9743" max="9743" width="13" style="19" customWidth="1"/>
    <col min="9744" max="9744" width="13.5703125" style="19" customWidth="1"/>
    <col min="9745" max="9745" width="14.28515625" style="19" customWidth="1"/>
    <col min="9746" max="9746" width="12.140625" style="19" customWidth="1"/>
    <col min="9747" max="9747" width="10.42578125" style="19" bestFit="1" customWidth="1"/>
    <col min="9748" max="9984" width="9.140625" style="19"/>
    <col min="9985" max="9985" width="10.5703125" style="19" customWidth="1"/>
    <col min="9986" max="9986" width="27.5703125" style="19" customWidth="1"/>
    <col min="9987" max="9987" width="11.5703125" style="19" customWidth="1"/>
    <col min="9988" max="9988" width="13" style="19" customWidth="1"/>
    <col min="9989" max="9989" width="11.140625" style="19" customWidth="1"/>
    <col min="9990" max="9990" width="14.7109375" style="19" customWidth="1"/>
    <col min="9991" max="9991" width="7.7109375" style="19" customWidth="1"/>
    <col min="9992" max="9992" width="8.28515625" style="19" customWidth="1"/>
    <col min="9993" max="9993" width="12.5703125" style="19" customWidth="1"/>
    <col min="9994" max="9994" width="11.140625" style="19" customWidth="1"/>
    <col min="9995" max="9995" width="11.5703125" style="19" customWidth="1"/>
    <col min="9996" max="9996" width="13.140625" style="19" customWidth="1"/>
    <col min="9997" max="9997" width="7.42578125" style="19" customWidth="1"/>
    <col min="9998" max="9998" width="12.5703125" style="19" customWidth="1"/>
    <col min="9999" max="9999" width="13" style="19" customWidth="1"/>
    <col min="10000" max="10000" width="13.5703125" style="19" customWidth="1"/>
    <col min="10001" max="10001" width="14.28515625" style="19" customWidth="1"/>
    <col min="10002" max="10002" width="12.140625" style="19" customWidth="1"/>
    <col min="10003" max="10003" width="10.42578125" style="19" bestFit="1" customWidth="1"/>
    <col min="10004" max="10240" width="9.140625" style="19"/>
    <col min="10241" max="10241" width="10.5703125" style="19" customWidth="1"/>
    <col min="10242" max="10242" width="27.5703125" style="19" customWidth="1"/>
    <col min="10243" max="10243" width="11.5703125" style="19" customWidth="1"/>
    <col min="10244" max="10244" width="13" style="19" customWidth="1"/>
    <col min="10245" max="10245" width="11.140625" style="19" customWidth="1"/>
    <col min="10246" max="10246" width="14.7109375" style="19" customWidth="1"/>
    <col min="10247" max="10247" width="7.7109375" style="19" customWidth="1"/>
    <col min="10248" max="10248" width="8.28515625" style="19" customWidth="1"/>
    <col min="10249" max="10249" width="12.5703125" style="19" customWidth="1"/>
    <col min="10250" max="10250" width="11.140625" style="19" customWidth="1"/>
    <col min="10251" max="10251" width="11.5703125" style="19" customWidth="1"/>
    <col min="10252" max="10252" width="13.140625" style="19" customWidth="1"/>
    <col min="10253" max="10253" width="7.42578125" style="19" customWidth="1"/>
    <col min="10254" max="10254" width="12.5703125" style="19" customWidth="1"/>
    <col min="10255" max="10255" width="13" style="19" customWidth="1"/>
    <col min="10256" max="10256" width="13.5703125" style="19" customWidth="1"/>
    <col min="10257" max="10257" width="14.28515625" style="19" customWidth="1"/>
    <col min="10258" max="10258" width="12.140625" style="19" customWidth="1"/>
    <col min="10259" max="10259" width="10.42578125" style="19" bestFit="1" customWidth="1"/>
    <col min="10260" max="10496" width="9.140625" style="19"/>
    <col min="10497" max="10497" width="10.5703125" style="19" customWidth="1"/>
    <col min="10498" max="10498" width="27.5703125" style="19" customWidth="1"/>
    <col min="10499" max="10499" width="11.5703125" style="19" customWidth="1"/>
    <col min="10500" max="10500" width="13" style="19" customWidth="1"/>
    <col min="10501" max="10501" width="11.140625" style="19" customWidth="1"/>
    <col min="10502" max="10502" width="14.7109375" style="19" customWidth="1"/>
    <col min="10503" max="10503" width="7.7109375" style="19" customWidth="1"/>
    <col min="10504" max="10504" width="8.28515625" style="19" customWidth="1"/>
    <col min="10505" max="10505" width="12.5703125" style="19" customWidth="1"/>
    <col min="10506" max="10506" width="11.140625" style="19" customWidth="1"/>
    <col min="10507" max="10507" width="11.5703125" style="19" customWidth="1"/>
    <col min="10508" max="10508" width="13.140625" style="19" customWidth="1"/>
    <col min="10509" max="10509" width="7.42578125" style="19" customWidth="1"/>
    <col min="10510" max="10510" width="12.5703125" style="19" customWidth="1"/>
    <col min="10511" max="10511" width="13" style="19" customWidth="1"/>
    <col min="10512" max="10512" width="13.5703125" style="19" customWidth="1"/>
    <col min="10513" max="10513" width="14.28515625" style="19" customWidth="1"/>
    <col min="10514" max="10514" width="12.140625" style="19" customWidth="1"/>
    <col min="10515" max="10515" width="10.42578125" style="19" bestFit="1" customWidth="1"/>
    <col min="10516" max="10752" width="9.140625" style="19"/>
    <col min="10753" max="10753" width="10.5703125" style="19" customWidth="1"/>
    <col min="10754" max="10754" width="27.5703125" style="19" customWidth="1"/>
    <col min="10755" max="10755" width="11.5703125" style="19" customWidth="1"/>
    <col min="10756" max="10756" width="13" style="19" customWidth="1"/>
    <col min="10757" max="10757" width="11.140625" style="19" customWidth="1"/>
    <col min="10758" max="10758" width="14.7109375" style="19" customWidth="1"/>
    <col min="10759" max="10759" width="7.7109375" style="19" customWidth="1"/>
    <col min="10760" max="10760" width="8.28515625" style="19" customWidth="1"/>
    <col min="10761" max="10761" width="12.5703125" style="19" customWidth="1"/>
    <col min="10762" max="10762" width="11.140625" style="19" customWidth="1"/>
    <col min="10763" max="10763" width="11.5703125" style="19" customWidth="1"/>
    <col min="10764" max="10764" width="13.140625" style="19" customWidth="1"/>
    <col min="10765" max="10765" width="7.42578125" style="19" customWidth="1"/>
    <col min="10766" max="10766" width="12.5703125" style="19" customWidth="1"/>
    <col min="10767" max="10767" width="13" style="19" customWidth="1"/>
    <col min="10768" max="10768" width="13.5703125" style="19" customWidth="1"/>
    <col min="10769" max="10769" width="14.28515625" style="19" customWidth="1"/>
    <col min="10770" max="10770" width="12.140625" style="19" customWidth="1"/>
    <col min="10771" max="10771" width="10.42578125" style="19" bestFit="1" customWidth="1"/>
    <col min="10772" max="11008" width="9.140625" style="19"/>
    <col min="11009" max="11009" width="10.5703125" style="19" customWidth="1"/>
    <col min="11010" max="11010" width="27.5703125" style="19" customWidth="1"/>
    <col min="11011" max="11011" width="11.5703125" style="19" customWidth="1"/>
    <col min="11012" max="11012" width="13" style="19" customWidth="1"/>
    <col min="11013" max="11013" width="11.140625" style="19" customWidth="1"/>
    <col min="11014" max="11014" width="14.7109375" style="19" customWidth="1"/>
    <col min="11015" max="11015" width="7.7109375" style="19" customWidth="1"/>
    <col min="11016" max="11016" width="8.28515625" style="19" customWidth="1"/>
    <col min="11017" max="11017" width="12.5703125" style="19" customWidth="1"/>
    <col min="11018" max="11018" width="11.140625" style="19" customWidth="1"/>
    <col min="11019" max="11019" width="11.5703125" style="19" customWidth="1"/>
    <col min="11020" max="11020" width="13.140625" style="19" customWidth="1"/>
    <col min="11021" max="11021" width="7.42578125" style="19" customWidth="1"/>
    <col min="11022" max="11022" width="12.5703125" style="19" customWidth="1"/>
    <col min="11023" max="11023" width="13" style="19" customWidth="1"/>
    <col min="11024" max="11024" width="13.5703125" style="19" customWidth="1"/>
    <col min="11025" max="11025" width="14.28515625" style="19" customWidth="1"/>
    <col min="11026" max="11026" width="12.140625" style="19" customWidth="1"/>
    <col min="11027" max="11027" width="10.42578125" style="19" bestFit="1" customWidth="1"/>
    <col min="11028" max="11264" width="9.140625" style="19"/>
    <col min="11265" max="11265" width="10.5703125" style="19" customWidth="1"/>
    <col min="11266" max="11266" width="27.5703125" style="19" customWidth="1"/>
    <col min="11267" max="11267" width="11.5703125" style="19" customWidth="1"/>
    <col min="11268" max="11268" width="13" style="19" customWidth="1"/>
    <col min="11269" max="11269" width="11.140625" style="19" customWidth="1"/>
    <col min="11270" max="11270" width="14.7109375" style="19" customWidth="1"/>
    <col min="11271" max="11271" width="7.7109375" style="19" customWidth="1"/>
    <col min="11272" max="11272" width="8.28515625" style="19" customWidth="1"/>
    <col min="11273" max="11273" width="12.5703125" style="19" customWidth="1"/>
    <col min="11274" max="11274" width="11.140625" style="19" customWidth="1"/>
    <col min="11275" max="11275" width="11.5703125" style="19" customWidth="1"/>
    <col min="11276" max="11276" width="13.140625" style="19" customWidth="1"/>
    <col min="11277" max="11277" width="7.42578125" style="19" customWidth="1"/>
    <col min="11278" max="11278" width="12.5703125" style="19" customWidth="1"/>
    <col min="11279" max="11279" width="13" style="19" customWidth="1"/>
    <col min="11280" max="11280" width="13.5703125" style="19" customWidth="1"/>
    <col min="11281" max="11281" width="14.28515625" style="19" customWidth="1"/>
    <col min="11282" max="11282" width="12.140625" style="19" customWidth="1"/>
    <col min="11283" max="11283" width="10.42578125" style="19" bestFit="1" customWidth="1"/>
    <col min="11284" max="11520" width="9.140625" style="19"/>
    <col min="11521" max="11521" width="10.5703125" style="19" customWidth="1"/>
    <col min="11522" max="11522" width="27.5703125" style="19" customWidth="1"/>
    <col min="11523" max="11523" width="11.5703125" style="19" customWidth="1"/>
    <col min="11524" max="11524" width="13" style="19" customWidth="1"/>
    <col min="11525" max="11525" width="11.140625" style="19" customWidth="1"/>
    <col min="11526" max="11526" width="14.7109375" style="19" customWidth="1"/>
    <col min="11527" max="11527" width="7.7109375" style="19" customWidth="1"/>
    <col min="11528" max="11528" width="8.28515625" style="19" customWidth="1"/>
    <col min="11529" max="11529" width="12.5703125" style="19" customWidth="1"/>
    <col min="11530" max="11530" width="11.140625" style="19" customWidth="1"/>
    <col min="11531" max="11531" width="11.5703125" style="19" customWidth="1"/>
    <col min="11532" max="11532" width="13.140625" style="19" customWidth="1"/>
    <col min="11533" max="11533" width="7.42578125" style="19" customWidth="1"/>
    <col min="11534" max="11534" width="12.5703125" style="19" customWidth="1"/>
    <col min="11535" max="11535" width="13" style="19" customWidth="1"/>
    <col min="11536" max="11536" width="13.5703125" style="19" customWidth="1"/>
    <col min="11537" max="11537" width="14.28515625" style="19" customWidth="1"/>
    <col min="11538" max="11538" width="12.140625" style="19" customWidth="1"/>
    <col min="11539" max="11539" width="10.42578125" style="19" bestFit="1" customWidth="1"/>
    <col min="11540" max="11776" width="9.140625" style="19"/>
    <col min="11777" max="11777" width="10.5703125" style="19" customWidth="1"/>
    <col min="11778" max="11778" width="27.5703125" style="19" customWidth="1"/>
    <col min="11779" max="11779" width="11.5703125" style="19" customWidth="1"/>
    <col min="11780" max="11780" width="13" style="19" customWidth="1"/>
    <col min="11781" max="11781" width="11.140625" style="19" customWidth="1"/>
    <col min="11782" max="11782" width="14.7109375" style="19" customWidth="1"/>
    <col min="11783" max="11783" width="7.7109375" style="19" customWidth="1"/>
    <col min="11784" max="11784" width="8.28515625" style="19" customWidth="1"/>
    <col min="11785" max="11785" width="12.5703125" style="19" customWidth="1"/>
    <col min="11786" max="11786" width="11.140625" style="19" customWidth="1"/>
    <col min="11787" max="11787" width="11.5703125" style="19" customWidth="1"/>
    <col min="11788" max="11788" width="13.140625" style="19" customWidth="1"/>
    <col min="11789" max="11789" width="7.42578125" style="19" customWidth="1"/>
    <col min="11790" max="11790" width="12.5703125" style="19" customWidth="1"/>
    <col min="11791" max="11791" width="13" style="19" customWidth="1"/>
    <col min="11792" max="11792" width="13.5703125" style="19" customWidth="1"/>
    <col min="11793" max="11793" width="14.28515625" style="19" customWidth="1"/>
    <col min="11794" max="11794" width="12.140625" style="19" customWidth="1"/>
    <col min="11795" max="11795" width="10.42578125" style="19" bestFit="1" customWidth="1"/>
    <col min="11796" max="12032" width="9.140625" style="19"/>
    <col min="12033" max="12033" width="10.5703125" style="19" customWidth="1"/>
    <col min="12034" max="12034" width="27.5703125" style="19" customWidth="1"/>
    <col min="12035" max="12035" width="11.5703125" style="19" customWidth="1"/>
    <col min="12036" max="12036" width="13" style="19" customWidth="1"/>
    <col min="12037" max="12037" width="11.140625" style="19" customWidth="1"/>
    <col min="12038" max="12038" width="14.7109375" style="19" customWidth="1"/>
    <col min="12039" max="12039" width="7.7109375" style="19" customWidth="1"/>
    <col min="12040" max="12040" width="8.28515625" style="19" customWidth="1"/>
    <col min="12041" max="12041" width="12.5703125" style="19" customWidth="1"/>
    <col min="12042" max="12042" width="11.140625" style="19" customWidth="1"/>
    <col min="12043" max="12043" width="11.5703125" style="19" customWidth="1"/>
    <col min="12044" max="12044" width="13.140625" style="19" customWidth="1"/>
    <col min="12045" max="12045" width="7.42578125" style="19" customWidth="1"/>
    <col min="12046" max="12046" width="12.5703125" style="19" customWidth="1"/>
    <col min="12047" max="12047" width="13" style="19" customWidth="1"/>
    <col min="12048" max="12048" width="13.5703125" style="19" customWidth="1"/>
    <col min="12049" max="12049" width="14.28515625" style="19" customWidth="1"/>
    <col min="12050" max="12050" width="12.140625" style="19" customWidth="1"/>
    <col min="12051" max="12051" width="10.42578125" style="19" bestFit="1" customWidth="1"/>
    <col min="12052" max="12288" width="9.140625" style="19"/>
    <col min="12289" max="12289" width="10.5703125" style="19" customWidth="1"/>
    <col min="12290" max="12290" width="27.5703125" style="19" customWidth="1"/>
    <col min="12291" max="12291" width="11.5703125" style="19" customWidth="1"/>
    <col min="12292" max="12292" width="13" style="19" customWidth="1"/>
    <col min="12293" max="12293" width="11.140625" style="19" customWidth="1"/>
    <col min="12294" max="12294" width="14.7109375" style="19" customWidth="1"/>
    <col min="12295" max="12295" width="7.7109375" style="19" customWidth="1"/>
    <col min="12296" max="12296" width="8.28515625" style="19" customWidth="1"/>
    <col min="12297" max="12297" width="12.5703125" style="19" customWidth="1"/>
    <col min="12298" max="12298" width="11.140625" style="19" customWidth="1"/>
    <col min="12299" max="12299" width="11.5703125" style="19" customWidth="1"/>
    <col min="12300" max="12300" width="13.140625" style="19" customWidth="1"/>
    <col min="12301" max="12301" width="7.42578125" style="19" customWidth="1"/>
    <col min="12302" max="12302" width="12.5703125" style="19" customWidth="1"/>
    <col min="12303" max="12303" width="13" style="19" customWidth="1"/>
    <col min="12304" max="12304" width="13.5703125" style="19" customWidth="1"/>
    <col min="12305" max="12305" width="14.28515625" style="19" customWidth="1"/>
    <col min="12306" max="12306" width="12.140625" style="19" customWidth="1"/>
    <col min="12307" max="12307" width="10.42578125" style="19" bestFit="1" customWidth="1"/>
    <col min="12308" max="12544" width="9.140625" style="19"/>
    <col min="12545" max="12545" width="10.5703125" style="19" customWidth="1"/>
    <col min="12546" max="12546" width="27.5703125" style="19" customWidth="1"/>
    <col min="12547" max="12547" width="11.5703125" style="19" customWidth="1"/>
    <col min="12548" max="12548" width="13" style="19" customWidth="1"/>
    <col min="12549" max="12549" width="11.140625" style="19" customWidth="1"/>
    <col min="12550" max="12550" width="14.7109375" style="19" customWidth="1"/>
    <col min="12551" max="12551" width="7.7109375" style="19" customWidth="1"/>
    <col min="12552" max="12552" width="8.28515625" style="19" customWidth="1"/>
    <col min="12553" max="12553" width="12.5703125" style="19" customWidth="1"/>
    <col min="12554" max="12554" width="11.140625" style="19" customWidth="1"/>
    <col min="12555" max="12555" width="11.5703125" style="19" customWidth="1"/>
    <col min="12556" max="12556" width="13.140625" style="19" customWidth="1"/>
    <col min="12557" max="12557" width="7.42578125" style="19" customWidth="1"/>
    <col min="12558" max="12558" width="12.5703125" style="19" customWidth="1"/>
    <col min="12559" max="12559" width="13" style="19" customWidth="1"/>
    <col min="12560" max="12560" width="13.5703125" style="19" customWidth="1"/>
    <col min="12561" max="12561" width="14.28515625" style="19" customWidth="1"/>
    <col min="12562" max="12562" width="12.140625" style="19" customWidth="1"/>
    <col min="12563" max="12563" width="10.42578125" style="19" bestFit="1" customWidth="1"/>
    <col min="12564" max="12800" width="9.140625" style="19"/>
    <col min="12801" max="12801" width="10.5703125" style="19" customWidth="1"/>
    <col min="12802" max="12802" width="27.5703125" style="19" customWidth="1"/>
    <col min="12803" max="12803" width="11.5703125" style="19" customWidth="1"/>
    <col min="12804" max="12804" width="13" style="19" customWidth="1"/>
    <col min="12805" max="12805" width="11.140625" style="19" customWidth="1"/>
    <col min="12806" max="12806" width="14.7109375" style="19" customWidth="1"/>
    <col min="12807" max="12807" width="7.7109375" style="19" customWidth="1"/>
    <col min="12808" max="12808" width="8.28515625" style="19" customWidth="1"/>
    <col min="12809" max="12809" width="12.5703125" style="19" customWidth="1"/>
    <col min="12810" max="12810" width="11.140625" style="19" customWidth="1"/>
    <col min="12811" max="12811" width="11.5703125" style="19" customWidth="1"/>
    <col min="12812" max="12812" width="13.140625" style="19" customWidth="1"/>
    <col min="12813" max="12813" width="7.42578125" style="19" customWidth="1"/>
    <col min="12814" max="12814" width="12.5703125" style="19" customWidth="1"/>
    <col min="12815" max="12815" width="13" style="19" customWidth="1"/>
    <col min="12816" max="12816" width="13.5703125" style="19" customWidth="1"/>
    <col min="12817" max="12817" width="14.28515625" style="19" customWidth="1"/>
    <col min="12818" max="12818" width="12.140625" style="19" customWidth="1"/>
    <col min="12819" max="12819" width="10.42578125" style="19" bestFit="1" customWidth="1"/>
    <col min="12820" max="13056" width="9.140625" style="19"/>
    <col min="13057" max="13057" width="10.5703125" style="19" customWidth="1"/>
    <col min="13058" max="13058" width="27.5703125" style="19" customWidth="1"/>
    <col min="13059" max="13059" width="11.5703125" style="19" customWidth="1"/>
    <col min="13060" max="13060" width="13" style="19" customWidth="1"/>
    <col min="13061" max="13061" width="11.140625" style="19" customWidth="1"/>
    <col min="13062" max="13062" width="14.7109375" style="19" customWidth="1"/>
    <col min="13063" max="13063" width="7.7109375" style="19" customWidth="1"/>
    <col min="13064" max="13064" width="8.28515625" style="19" customWidth="1"/>
    <col min="13065" max="13065" width="12.5703125" style="19" customWidth="1"/>
    <col min="13066" max="13066" width="11.140625" style="19" customWidth="1"/>
    <col min="13067" max="13067" width="11.5703125" style="19" customWidth="1"/>
    <col min="13068" max="13068" width="13.140625" style="19" customWidth="1"/>
    <col min="13069" max="13069" width="7.42578125" style="19" customWidth="1"/>
    <col min="13070" max="13070" width="12.5703125" style="19" customWidth="1"/>
    <col min="13071" max="13071" width="13" style="19" customWidth="1"/>
    <col min="13072" max="13072" width="13.5703125" style="19" customWidth="1"/>
    <col min="13073" max="13073" width="14.28515625" style="19" customWidth="1"/>
    <col min="13074" max="13074" width="12.140625" style="19" customWidth="1"/>
    <col min="13075" max="13075" width="10.42578125" style="19" bestFit="1" customWidth="1"/>
    <col min="13076" max="13312" width="9.140625" style="19"/>
    <col min="13313" max="13313" width="10.5703125" style="19" customWidth="1"/>
    <col min="13314" max="13314" width="27.5703125" style="19" customWidth="1"/>
    <col min="13315" max="13315" width="11.5703125" style="19" customWidth="1"/>
    <col min="13316" max="13316" width="13" style="19" customWidth="1"/>
    <col min="13317" max="13317" width="11.140625" style="19" customWidth="1"/>
    <col min="13318" max="13318" width="14.7109375" style="19" customWidth="1"/>
    <col min="13319" max="13319" width="7.7109375" style="19" customWidth="1"/>
    <col min="13320" max="13320" width="8.28515625" style="19" customWidth="1"/>
    <col min="13321" max="13321" width="12.5703125" style="19" customWidth="1"/>
    <col min="13322" max="13322" width="11.140625" style="19" customWidth="1"/>
    <col min="13323" max="13323" width="11.5703125" style="19" customWidth="1"/>
    <col min="13324" max="13324" width="13.140625" style="19" customWidth="1"/>
    <col min="13325" max="13325" width="7.42578125" style="19" customWidth="1"/>
    <col min="13326" max="13326" width="12.5703125" style="19" customWidth="1"/>
    <col min="13327" max="13327" width="13" style="19" customWidth="1"/>
    <col min="13328" max="13328" width="13.5703125" style="19" customWidth="1"/>
    <col min="13329" max="13329" width="14.28515625" style="19" customWidth="1"/>
    <col min="13330" max="13330" width="12.140625" style="19" customWidth="1"/>
    <col min="13331" max="13331" width="10.42578125" style="19" bestFit="1" customWidth="1"/>
    <col min="13332" max="13568" width="9.140625" style="19"/>
    <col min="13569" max="13569" width="10.5703125" style="19" customWidth="1"/>
    <col min="13570" max="13570" width="27.5703125" style="19" customWidth="1"/>
    <col min="13571" max="13571" width="11.5703125" style="19" customWidth="1"/>
    <col min="13572" max="13572" width="13" style="19" customWidth="1"/>
    <col min="13573" max="13573" width="11.140625" style="19" customWidth="1"/>
    <col min="13574" max="13574" width="14.7109375" style="19" customWidth="1"/>
    <col min="13575" max="13575" width="7.7109375" style="19" customWidth="1"/>
    <col min="13576" max="13576" width="8.28515625" style="19" customWidth="1"/>
    <col min="13577" max="13577" width="12.5703125" style="19" customWidth="1"/>
    <col min="13578" max="13578" width="11.140625" style="19" customWidth="1"/>
    <col min="13579" max="13579" width="11.5703125" style="19" customWidth="1"/>
    <col min="13580" max="13580" width="13.140625" style="19" customWidth="1"/>
    <col min="13581" max="13581" width="7.42578125" style="19" customWidth="1"/>
    <col min="13582" max="13582" width="12.5703125" style="19" customWidth="1"/>
    <col min="13583" max="13583" width="13" style="19" customWidth="1"/>
    <col min="13584" max="13584" width="13.5703125" style="19" customWidth="1"/>
    <col min="13585" max="13585" width="14.28515625" style="19" customWidth="1"/>
    <col min="13586" max="13586" width="12.140625" style="19" customWidth="1"/>
    <col min="13587" max="13587" width="10.42578125" style="19" bestFit="1" customWidth="1"/>
    <col min="13588" max="13824" width="9.140625" style="19"/>
    <col min="13825" max="13825" width="10.5703125" style="19" customWidth="1"/>
    <col min="13826" max="13826" width="27.5703125" style="19" customWidth="1"/>
    <col min="13827" max="13827" width="11.5703125" style="19" customWidth="1"/>
    <col min="13828" max="13828" width="13" style="19" customWidth="1"/>
    <col min="13829" max="13829" width="11.140625" style="19" customWidth="1"/>
    <col min="13830" max="13830" width="14.7109375" style="19" customWidth="1"/>
    <col min="13831" max="13831" width="7.7109375" style="19" customWidth="1"/>
    <col min="13832" max="13832" width="8.28515625" style="19" customWidth="1"/>
    <col min="13833" max="13833" width="12.5703125" style="19" customWidth="1"/>
    <col min="13834" max="13834" width="11.140625" style="19" customWidth="1"/>
    <col min="13835" max="13835" width="11.5703125" style="19" customWidth="1"/>
    <col min="13836" max="13836" width="13.140625" style="19" customWidth="1"/>
    <col min="13837" max="13837" width="7.42578125" style="19" customWidth="1"/>
    <col min="13838" max="13838" width="12.5703125" style="19" customWidth="1"/>
    <col min="13839" max="13839" width="13" style="19" customWidth="1"/>
    <col min="13840" max="13840" width="13.5703125" style="19" customWidth="1"/>
    <col min="13841" max="13841" width="14.28515625" style="19" customWidth="1"/>
    <col min="13842" max="13842" width="12.140625" style="19" customWidth="1"/>
    <col min="13843" max="13843" width="10.42578125" style="19" bestFit="1" customWidth="1"/>
    <col min="13844" max="14080" width="9.140625" style="19"/>
    <col min="14081" max="14081" width="10.5703125" style="19" customWidth="1"/>
    <col min="14082" max="14082" width="27.5703125" style="19" customWidth="1"/>
    <col min="14083" max="14083" width="11.5703125" style="19" customWidth="1"/>
    <col min="14084" max="14084" width="13" style="19" customWidth="1"/>
    <col min="14085" max="14085" width="11.140625" style="19" customWidth="1"/>
    <col min="14086" max="14086" width="14.7109375" style="19" customWidth="1"/>
    <col min="14087" max="14087" width="7.7109375" style="19" customWidth="1"/>
    <col min="14088" max="14088" width="8.28515625" style="19" customWidth="1"/>
    <col min="14089" max="14089" width="12.5703125" style="19" customWidth="1"/>
    <col min="14090" max="14090" width="11.140625" style="19" customWidth="1"/>
    <col min="14091" max="14091" width="11.5703125" style="19" customWidth="1"/>
    <col min="14092" max="14092" width="13.140625" style="19" customWidth="1"/>
    <col min="14093" max="14093" width="7.42578125" style="19" customWidth="1"/>
    <col min="14094" max="14094" width="12.5703125" style="19" customWidth="1"/>
    <col min="14095" max="14095" width="13" style="19" customWidth="1"/>
    <col min="14096" max="14096" width="13.5703125" style="19" customWidth="1"/>
    <col min="14097" max="14097" width="14.28515625" style="19" customWidth="1"/>
    <col min="14098" max="14098" width="12.140625" style="19" customWidth="1"/>
    <col min="14099" max="14099" width="10.42578125" style="19" bestFit="1" customWidth="1"/>
    <col min="14100" max="14336" width="9.140625" style="19"/>
    <col min="14337" max="14337" width="10.5703125" style="19" customWidth="1"/>
    <col min="14338" max="14338" width="27.5703125" style="19" customWidth="1"/>
    <col min="14339" max="14339" width="11.5703125" style="19" customWidth="1"/>
    <col min="14340" max="14340" width="13" style="19" customWidth="1"/>
    <col min="14341" max="14341" width="11.140625" style="19" customWidth="1"/>
    <col min="14342" max="14342" width="14.7109375" style="19" customWidth="1"/>
    <col min="14343" max="14343" width="7.7109375" style="19" customWidth="1"/>
    <col min="14344" max="14344" width="8.28515625" style="19" customWidth="1"/>
    <col min="14345" max="14345" width="12.5703125" style="19" customWidth="1"/>
    <col min="14346" max="14346" width="11.140625" style="19" customWidth="1"/>
    <col min="14347" max="14347" width="11.5703125" style="19" customWidth="1"/>
    <col min="14348" max="14348" width="13.140625" style="19" customWidth="1"/>
    <col min="14349" max="14349" width="7.42578125" style="19" customWidth="1"/>
    <col min="14350" max="14350" width="12.5703125" style="19" customWidth="1"/>
    <col min="14351" max="14351" width="13" style="19" customWidth="1"/>
    <col min="14352" max="14352" width="13.5703125" style="19" customWidth="1"/>
    <col min="14353" max="14353" width="14.28515625" style="19" customWidth="1"/>
    <col min="14354" max="14354" width="12.140625" style="19" customWidth="1"/>
    <col min="14355" max="14355" width="10.42578125" style="19" bestFit="1" customWidth="1"/>
    <col min="14356" max="14592" width="9.140625" style="19"/>
    <col min="14593" max="14593" width="10.5703125" style="19" customWidth="1"/>
    <col min="14594" max="14594" width="27.5703125" style="19" customWidth="1"/>
    <col min="14595" max="14595" width="11.5703125" style="19" customWidth="1"/>
    <col min="14596" max="14596" width="13" style="19" customWidth="1"/>
    <col min="14597" max="14597" width="11.140625" style="19" customWidth="1"/>
    <col min="14598" max="14598" width="14.7109375" style="19" customWidth="1"/>
    <col min="14599" max="14599" width="7.7109375" style="19" customWidth="1"/>
    <col min="14600" max="14600" width="8.28515625" style="19" customWidth="1"/>
    <col min="14601" max="14601" width="12.5703125" style="19" customWidth="1"/>
    <col min="14602" max="14602" width="11.140625" style="19" customWidth="1"/>
    <col min="14603" max="14603" width="11.5703125" style="19" customWidth="1"/>
    <col min="14604" max="14604" width="13.140625" style="19" customWidth="1"/>
    <col min="14605" max="14605" width="7.42578125" style="19" customWidth="1"/>
    <col min="14606" max="14606" width="12.5703125" style="19" customWidth="1"/>
    <col min="14607" max="14607" width="13" style="19" customWidth="1"/>
    <col min="14608" max="14608" width="13.5703125" style="19" customWidth="1"/>
    <col min="14609" max="14609" width="14.28515625" style="19" customWidth="1"/>
    <col min="14610" max="14610" width="12.140625" style="19" customWidth="1"/>
    <col min="14611" max="14611" width="10.42578125" style="19" bestFit="1" customWidth="1"/>
    <col min="14612" max="14848" width="9.140625" style="19"/>
    <col min="14849" max="14849" width="10.5703125" style="19" customWidth="1"/>
    <col min="14850" max="14850" width="27.5703125" style="19" customWidth="1"/>
    <col min="14851" max="14851" width="11.5703125" style="19" customWidth="1"/>
    <col min="14852" max="14852" width="13" style="19" customWidth="1"/>
    <col min="14853" max="14853" width="11.140625" style="19" customWidth="1"/>
    <col min="14854" max="14854" width="14.7109375" style="19" customWidth="1"/>
    <col min="14855" max="14855" width="7.7109375" style="19" customWidth="1"/>
    <col min="14856" max="14856" width="8.28515625" style="19" customWidth="1"/>
    <col min="14857" max="14857" width="12.5703125" style="19" customWidth="1"/>
    <col min="14858" max="14858" width="11.140625" style="19" customWidth="1"/>
    <col min="14859" max="14859" width="11.5703125" style="19" customWidth="1"/>
    <col min="14860" max="14860" width="13.140625" style="19" customWidth="1"/>
    <col min="14861" max="14861" width="7.42578125" style="19" customWidth="1"/>
    <col min="14862" max="14862" width="12.5703125" style="19" customWidth="1"/>
    <col min="14863" max="14863" width="13" style="19" customWidth="1"/>
    <col min="14864" max="14864" width="13.5703125" style="19" customWidth="1"/>
    <col min="14865" max="14865" width="14.28515625" style="19" customWidth="1"/>
    <col min="14866" max="14866" width="12.140625" style="19" customWidth="1"/>
    <col min="14867" max="14867" width="10.42578125" style="19" bestFit="1" customWidth="1"/>
    <col min="14868" max="15104" width="9.140625" style="19"/>
    <col min="15105" max="15105" width="10.5703125" style="19" customWidth="1"/>
    <col min="15106" max="15106" width="27.5703125" style="19" customWidth="1"/>
    <col min="15107" max="15107" width="11.5703125" style="19" customWidth="1"/>
    <col min="15108" max="15108" width="13" style="19" customWidth="1"/>
    <col min="15109" max="15109" width="11.140625" style="19" customWidth="1"/>
    <col min="15110" max="15110" width="14.7109375" style="19" customWidth="1"/>
    <col min="15111" max="15111" width="7.7109375" style="19" customWidth="1"/>
    <col min="15112" max="15112" width="8.28515625" style="19" customWidth="1"/>
    <col min="15113" max="15113" width="12.5703125" style="19" customWidth="1"/>
    <col min="15114" max="15114" width="11.140625" style="19" customWidth="1"/>
    <col min="15115" max="15115" width="11.5703125" style="19" customWidth="1"/>
    <col min="15116" max="15116" width="13.140625" style="19" customWidth="1"/>
    <col min="15117" max="15117" width="7.42578125" style="19" customWidth="1"/>
    <col min="15118" max="15118" width="12.5703125" style="19" customWidth="1"/>
    <col min="15119" max="15119" width="13" style="19" customWidth="1"/>
    <col min="15120" max="15120" width="13.5703125" style="19" customWidth="1"/>
    <col min="15121" max="15121" width="14.28515625" style="19" customWidth="1"/>
    <col min="15122" max="15122" width="12.140625" style="19" customWidth="1"/>
    <col min="15123" max="15123" width="10.42578125" style="19" bestFit="1" customWidth="1"/>
    <col min="15124" max="15360" width="9.140625" style="19"/>
    <col min="15361" max="15361" width="10.5703125" style="19" customWidth="1"/>
    <col min="15362" max="15362" width="27.5703125" style="19" customWidth="1"/>
    <col min="15363" max="15363" width="11.5703125" style="19" customWidth="1"/>
    <col min="15364" max="15364" width="13" style="19" customWidth="1"/>
    <col min="15365" max="15365" width="11.140625" style="19" customWidth="1"/>
    <col min="15366" max="15366" width="14.7109375" style="19" customWidth="1"/>
    <col min="15367" max="15367" width="7.7109375" style="19" customWidth="1"/>
    <col min="15368" max="15368" width="8.28515625" style="19" customWidth="1"/>
    <col min="15369" max="15369" width="12.5703125" style="19" customWidth="1"/>
    <col min="15370" max="15370" width="11.140625" style="19" customWidth="1"/>
    <col min="15371" max="15371" width="11.5703125" style="19" customWidth="1"/>
    <col min="15372" max="15372" width="13.140625" style="19" customWidth="1"/>
    <col min="15373" max="15373" width="7.42578125" style="19" customWidth="1"/>
    <col min="15374" max="15374" width="12.5703125" style="19" customWidth="1"/>
    <col min="15375" max="15375" width="13" style="19" customWidth="1"/>
    <col min="15376" max="15376" width="13.5703125" style="19" customWidth="1"/>
    <col min="15377" max="15377" width="14.28515625" style="19" customWidth="1"/>
    <col min="15378" max="15378" width="12.140625" style="19" customWidth="1"/>
    <col min="15379" max="15379" width="10.42578125" style="19" bestFit="1" customWidth="1"/>
    <col min="15380" max="15616" width="9.140625" style="19"/>
    <col min="15617" max="15617" width="10.5703125" style="19" customWidth="1"/>
    <col min="15618" max="15618" width="27.5703125" style="19" customWidth="1"/>
    <col min="15619" max="15619" width="11.5703125" style="19" customWidth="1"/>
    <col min="15620" max="15620" width="13" style="19" customWidth="1"/>
    <col min="15621" max="15621" width="11.140625" style="19" customWidth="1"/>
    <col min="15622" max="15622" width="14.7109375" style="19" customWidth="1"/>
    <col min="15623" max="15623" width="7.7109375" style="19" customWidth="1"/>
    <col min="15624" max="15624" width="8.28515625" style="19" customWidth="1"/>
    <col min="15625" max="15625" width="12.5703125" style="19" customWidth="1"/>
    <col min="15626" max="15626" width="11.140625" style="19" customWidth="1"/>
    <col min="15627" max="15627" width="11.5703125" style="19" customWidth="1"/>
    <col min="15628" max="15628" width="13.140625" style="19" customWidth="1"/>
    <col min="15629" max="15629" width="7.42578125" style="19" customWidth="1"/>
    <col min="15630" max="15630" width="12.5703125" style="19" customWidth="1"/>
    <col min="15631" max="15631" width="13" style="19" customWidth="1"/>
    <col min="15632" max="15632" width="13.5703125" style="19" customWidth="1"/>
    <col min="15633" max="15633" width="14.28515625" style="19" customWidth="1"/>
    <col min="15634" max="15634" width="12.140625" style="19" customWidth="1"/>
    <col min="15635" max="15635" width="10.42578125" style="19" bestFit="1" customWidth="1"/>
    <col min="15636" max="15872" width="9.140625" style="19"/>
    <col min="15873" max="15873" width="10.5703125" style="19" customWidth="1"/>
    <col min="15874" max="15874" width="27.5703125" style="19" customWidth="1"/>
    <col min="15875" max="15875" width="11.5703125" style="19" customWidth="1"/>
    <col min="15876" max="15876" width="13" style="19" customWidth="1"/>
    <col min="15877" max="15877" width="11.140625" style="19" customWidth="1"/>
    <col min="15878" max="15878" width="14.7109375" style="19" customWidth="1"/>
    <col min="15879" max="15879" width="7.7109375" style="19" customWidth="1"/>
    <col min="15880" max="15880" width="8.28515625" style="19" customWidth="1"/>
    <col min="15881" max="15881" width="12.5703125" style="19" customWidth="1"/>
    <col min="15882" max="15882" width="11.140625" style="19" customWidth="1"/>
    <col min="15883" max="15883" width="11.5703125" style="19" customWidth="1"/>
    <col min="15884" max="15884" width="13.140625" style="19" customWidth="1"/>
    <col min="15885" max="15885" width="7.42578125" style="19" customWidth="1"/>
    <col min="15886" max="15886" width="12.5703125" style="19" customWidth="1"/>
    <col min="15887" max="15887" width="13" style="19" customWidth="1"/>
    <col min="15888" max="15888" width="13.5703125" style="19" customWidth="1"/>
    <col min="15889" max="15889" width="14.28515625" style="19" customWidth="1"/>
    <col min="15890" max="15890" width="12.140625" style="19" customWidth="1"/>
    <col min="15891" max="15891" width="10.42578125" style="19" bestFit="1" customWidth="1"/>
    <col min="15892" max="16128" width="9.140625" style="19"/>
    <col min="16129" max="16129" width="10.5703125" style="19" customWidth="1"/>
    <col min="16130" max="16130" width="27.5703125" style="19" customWidth="1"/>
    <col min="16131" max="16131" width="11.5703125" style="19" customWidth="1"/>
    <col min="16132" max="16132" width="13" style="19" customWidth="1"/>
    <col min="16133" max="16133" width="11.140625" style="19" customWidth="1"/>
    <col min="16134" max="16134" width="14.7109375" style="19" customWidth="1"/>
    <col min="16135" max="16135" width="7.7109375" style="19" customWidth="1"/>
    <col min="16136" max="16136" width="8.28515625" style="19" customWidth="1"/>
    <col min="16137" max="16137" width="12.5703125" style="19" customWidth="1"/>
    <col min="16138" max="16138" width="11.140625" style="19" customWidth="1"/>
    <col min="16139" max="16139" width="11.5703125" style="19" customWidth="1"/>
    <col min="16140" max="16140" width="13.140625" style="19" customWidth="1"/>
    <col min="16141" max="16141" width="7.42578125" style="19" customWidth="1"/>
    <col min="16142" max="16142" width="12.5703125" style="19" customWidth="1"/>
    <col min="16143" max="16143" width="13" style="19" customWidth="1"/>
    <col min="16144" max="16144" width="13.5703125" style="19" customWidth="1"/>
    <col min="16145" max="16145" width="14.28515625" style="19" customWidth="1"/>
    <col min="16146" max="16146" width="12.140625" style="19" customWidth="1"/>
    <col min="16147" max="16147" width="10.42578125" style="19" bestFit="1" customWidth="1"/>
    <col min="16148" max="16384" width="9.140625" style="19"/>
  </cols>
  <sheetData>
    <row r="1" spans="15:18" ht="12.75" hidden="1" customHeight="1" x14ac:dyDescent="0.25">
      <c r="O1" s="20"/>
      <c r="P1" s="52"/>
      <c r="Q1" s="52"/>
      <c r="R1" s="52"/>
    </row>
    <row r="2" spans="15:18" ht="12.75" hidden="1" customHeight="1" x14ac:dyDescent="0.25">
      <c r="O2" s="20"/>
      <c r="P2" s="52"/>
      <c r="Q2" s="52"/>
      <c r="R2" s="52"/>
    </row>
    <row r="3" spans="15:18" ht="12.75" hidden="1" customHeight="1" x14ac:dyDescent="0.25">
      <c r="O3" s="20"/>
      <c r="P3" s="52"/>
      <c r="Q3" s="52"/>
      <c r="R3" s="52"/>
    </row>
    <row r="4" spans="15:18" ht="12.75" hidden="1" customHeight="1" x14ac:dyDescent="0.25">
      <c r="O4" s="20"/>
      <c r="P4" s="52"/>
      <c r="Q4" s="52"/>
      <c r="R4" s="52"/>
    </row>
    <row r="5" spans="15:18" ht="17.25" hidden="1" customHeight="1" x14ac:dyDescent="0.25">
      <c r="O5" s="20"/>
      <c r="P5" s="52"/>
      <c r="Q5" s="52"/>
      <c r="R5" s="52"/>
    </row>
    <row r="6" spans="15:18" ht="13.5" hidden="1" customHeight="1" x14ac:dyDescent="0.25">
      <c r="O6" s="20"/>
      <c r="P6" s="52"/>
      <c r="Q6" s="52"/>
      <c r="R6" s="52"/>
    </row>
    <row r="7" spans="15:18" ht="15" hidden="1" customHeight="1" x14ac:dyDescent="0.25">
      <c r="O7" s="20"/>
      <c r="P7" s="52"/>
      <c r="Q7" s="52"/>
      <c r="R7" s="52"/>
    </row>
    <row r="8" spans="15:18" ht="12" hidden="1" customHeight="1" x14ac:dyDescent="0.25">
      <c r="O8" s="20"/>
      <c r="P8" s="52"/>
      <c r="Q8" s="52"/>
      <c r="R8" s="52"/>
    </row>
    <row r="9" spans="15:18" ht="28.5" customHeight="1" x14ac:dyDescent="0.25">
      <c r="O9" s="20"/>
      <c r="P9" s="229" t="s">
        <v>145</v>
      </c>
      <c r="Q9" s="229"/>
      <c r="R9" s="229"/>
    </row>
    <row r="10" spans="15:18" ht="15.75" hidden="1" customHeight="1" x14ac:dyDescent="0.25">
      <c r="O10" s="20"/>
      <c r="P10" s="76"/>
      <c r="Q10" s="76" t="s">
        <v>73</v>
      </c>
      <c r="R10" s="244"/>
    </row>
    <row r="11" spans="15:18" ht="17.25" hidden="1" customHeight="1" x14ac:dyDescent="0.25">
      <c r="O11" s="20"/>
      <c r="P11" s="76"/>
      <c r="Q11" s="76" t="s">
        <v>77</v>
      </c>
      <c r="R11" s="244"/>
    </row>
    <row r="12" spans="15:18" ht="15" hidden="1" customHeight="1" x14ac:dyDescent="0.25">
      <c r="O12" s="20"/>
      <c r="P12" s="76"/>
      <c r="Q12" s="76" t="s">
        <v>146</v>
      </c>
      <c r="R12" s="244"/>
    </row>
    <row r="13" spans="15:18" ht="33.75" customHeight="1" x14ac:dyDescent="0.2">
      <c r="O13" s="20"/>
      <c r="P13" s="246" t="s">
        <v>274</v>
      </c>
      <c r="Q13" s="246"/>
      <c r="R13" s="246"/>
    </row>
    <row r="14" spans="15:18" ht="18" hidden="1" customHeight="1" x14ac:dyDescent="0.25">
      <c r="O14" s="20"/>
      <c r="P14" s="76" t="s">
        <v>73</v>
      </c>
      <c r="Q14" s="247"/>
      <c r="R14" s="248"/>
    </row>
    <row r="15" spans="15:18" ht="18" hidden="1" customHeight="1" x14ac:dyDescent="0.25">
      <c r="O15" s="20"/>
      <c r="P15" s="76" t="s">
        <v>77</v>
      </c>
      <c r="Q15" s="247"/>
      <c r="R15" s="248"/>
    </row>
    <row r="16" spans="15:18" ht="15" hidden="1" customHeight="1" x14ac:dyDescent="0.25">
      <c r="O16" s="20"/>
      <c r="P16" s="76" t="s">
        <v>79</v>
      </c>
      <c r="Q16" s="247"/>
      <c r="R16" s="248"/>
    </row>
    <row r="17" spans="1:19" ht="14.25" hidden="1" customHeight="1" x14ac:dyDescent="0.25">
      <c r="O17" s="20"/>
      <c r="P17" s="229" t="s">
        <v>73</v>
      </c>
      <c r="Q17" s="229"/>
      <c r="R17" s="229"/>
    </row>
    <row r="18" spans="1:19" ht="21" hidden="1" customHeight="1" x14ac:dyDescent="0.25">
      <c r="O18" s="20"/>
      <c r="P18" s="229" t="s">
        <v>77</v>
      </c>
      <c r="Q18" s="229"/>
      <c r="R18" s="229"/>
    </row>
    <row r="19" spans="1:19" ht="12.75" hidden="1" customHeight="1" x14ac:dyDescent="0.25">
      <c r="O19" s="20"/>
      <c r="P19" s="76" t="s">
        <v>73</v>
      </c>
      <c r="Q19" s="76" t="s">
        <v>78</v>
      </c>
      <c r="R19" s="247"/>
    </row>
    <row r="20" spans="1:19" ht="1.5" hidden="1" customHeight="1" x14ac:dyDescent="0.25">
      <c r="O20" s="20"/>
      <c r="P20" s="76"/>
      <c r="Q20" s="247"/>
      <c r="R20" s="247"/>
    </row>
    <row r="21" spans="1:19" ht="11.25" hidden="1" customHeight="1" x14ac:dyDescent="0.25">
      <c r="O21" s="20"/>
      <c r="P21" s="76"/>
      <c r="Q21" s="247"/>
      <c r="R21" s="247"/>
    </row>
    <row r="22" spans="1:19" ht="24" customHeight="1" x14ac:dyDescent="0.25">
      <c r="O22" s="20"/>
      <c r="P22" s="249" t="s">
        <v>275</v>
      </c>
      <c r="Q22" s="249"/>
      <c r="R22" s="249"/>
    </row>
    <row r="23" spans="1:19" ht="22.5" customHeight="1" x14ac:dyDescent="0.3">
      <c r="A23" s="211" t="s">
        <v>251</v>
      </c>
      <c r="B23" s="211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</row>
    <row r="24" spans="1:19" ht="22.5" customHeight="1" x14ac:dyDescent="0.3">
      <c r="A24" s="211" t="s">
        <v>265</v>
      </c>
      <c r="B24" s="211"/>
      <c r="C24" s="211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</row>
    <row r="25" spans="1:19" ht="12.95" customHeight="1" x14ac:dyDescent="0.2">
      <c r="R25" s="28" t="s">
        <v>80</v>
      </c>
    </row>
    <row r="26" spans="1:19" ht="42" customHeight="1" x14ac:dyDescent="0.2">
      <c r="A26" s="221" t="s">
        <v>147</v>
      </c>
      <c r="B26" s="221" t="s">
        <v>148</v>
      </c>
      <c r="C26" s="223" t="s">
        <v>60</v>
      </c>
      <c r="D26" s="223"/>
      <c r="E26" s="223"/>
      <c r="F26" s="223"/>
      <c r="G26" s="223"/>
      <c r="H26" s="223"/>
      <c r="I26" s="223" t="s">
        <v>69</v>
      </c>
      <c r="J26" s="223"/>
      <c r="K26" s="223"/>
      <c r="L26" s="223"/>
      <c r="M26" s="223"/>
      <c r="N26" s="223" t="s">
        <v>66</v>
      </c>
      <c r="O26" s="223"/>
      <c r="P26" s="223"/>
      <c r="Q26" s="223"/>
      <c r="R26" s="223"/>
    </row>
    <row r="27" spans="1:19" ht="15" customHeight="1" x14ac:dyDescent="0.2">
      <c r="A27" s="222"/>
      <c r="B27" s="222"/>
      <c r="C27" s="224" t="s">
        <v>149</v>
      </c>
      <c r="D27" s="224" t="s">
        <v>150</v>
      </c>
      <c r="E27" s="224" t="s">
        <v>151</v>
      </c>
      <c r="F27" s="224" t="s">
        <v>67</v>
      </c>
      <c r="G27" s="224" t="s">
        <v>83</v>
      </c>
      <c r="H27" s="224" t="s">
        <v>152</v>
      </c>
      <c r="I27" s="224" t="s">
        <v>53</v>
      </c>
      <c r="J27" s="224" t="s">
        <v>84</v>
      </c>
      <c r="K27" s="224" t="s">
        <v>85</v>
      </c>
      <c r="L27" s="224" t="s">
        <v>67</v>
      </c>
      <c r="M27" s="224" t="s">
        <v>153</v>
      </c>
      <c r="N27" s="226" t="s">
        <v>154</v>
      </c>
      <c r="O27" s="226" t="s">
        <v>86</v>
      </c>
      <c r="P27" s="226" t="s">
        <v>155</v>
      </c>
      <c r="Q27" s="224" t="s">
        <v>67</v>
      </c>
      <c r="R27" s="226" t="s">
        <v>156</v>
      </c>
    </row>
    <row r="28" spans="1:19" ht="111" customHeight="1" x14ac:dyDescent="0.2">
      <c r="A28" s="53" t="s">
        <v>81</v>
      </c>
      <c r="B28" s="54" t="s">
        <v>87</v>
      </c>
      <c r="C28" s="225"/>
      <c r="D28" s="225"/>
      <c r="E28" s="225"/>
      <c r="F28" s="225"/>
      <c r="G28" s="225"/>
      <c r="H28" s="225"/>
      <c r="I28" s="225"/>
      <c r="J28" s="225"/>
      <c r="K28" s="225"/>
      <c r="L28" s="225"/>
      <c r="M28" s="225"/>
      <c r="N28" s="227"/>
      <c r="O28" s="227"/>
      <c r="P28" s="227"/>
      <c r="Q28" s="225"/>
      <c r="R28" s="227"/>
    </row>
    <row r="29" spans="1:19" ht="12.75" customHeight="1" x14ac:dyDescent="0.2">
      <c r="A29" s="55">
        <v>1</v>
      </c>
      <c r="B29" s="56">
        <v>2</v>
      </c>
      <c r="C29" s="56">
        <v>3</v>
      </c>
      <c r="D29" s="56">
        <v>4</v>
      </c>
      <c r="E29" s="56">
        <v>5</v>
      </c>
      <c r="F29" s="56">
        <v>6</v>
      </c>
      <c r="G29" s="57">
        <v>7</v>
      </c>
      <c r="H29" s="57">
        <v>8</v>
      </c>
      <c r="I29" s="57">
        <v>9</v>
      </c>
      <c r="J29" s="57">
        <v>10</v>
      </c>
      <c r="K29" s="57">
        <v>11</v>
      </c>
      <c r="L29" s="57">
        <v>12</v>
      </c>
      <c r="M29" s="57">
        <v>13</v>
      </c>
      <c r="N29" s="57">
        <v>14</v>
      </c>
      <c r="O29" s="57">
        <v>15</v>
      </c>
      <c r="P29" s="57">
        <v>16</v>
      </c>
      <c r="Q29" s="57">
        <v>17</v>
      </c>
      <c r="R29" s="57">
        <v>18</v>
      </c>
    </row>
    <row r="30" spans="1:19" ht="31.5" x14ac:dyDescent="0.25">
      <c r="A30" s="102" t="s">
        <v>88</v>
      </c>
      <c r="B30" s="101" t="s">
        <v>94</v>
      </c>
      <c r="C30" s="60">
        <f>SUM(C31)</f>
        <v>0</v>
      </c>
      <c r="D30" s="60">
        <f>SUM(D31)</f>
        <v>50000</v>
      </c>
      <c r="E30" s="60">
        <f>SUM(E31)</f>
        <v>50000</v>
      </c>
      <c r="F30" s="60">
        <f>SUM(F31)</f>
        <v>50000</v>
      </c>
      <c r="G30" s="62"/>
      <c r="H30" s="62"/>
      <c r="I30" s="60">
        <f>SUM(I31)</f>
        <v>0</v>
      </c>
      <c r="J30" s="60">
        <f>SUM(J31)</f>
        <v>10000</v>
      </c>
      <c r="K30" s="60">
        <f>SUM(K31)</f>
        <v>10000</v>
      </c>
      <c r="L30" s="61">
        <f>SUM(L31)</f>
        <v>10000</v>
      </c>
      <c r="M30" s="62">
        <f>L30/J30*100</f>
        <v>100</v>
      </c>
      <c r="N30" s="60">
        <f>SUM(N31)</f>
        <v>0</v>
      </c>
      <c r="O30" s="60">
        <f>SUM(O31)</f>
        <v>60000</v>
      </c>
      <c r="P30" s="60">
        <f>SUM(P31)</f>
        <v>60000</v>
      </c>
      <c r="Q30" s="60">
        <f>SUM(Q31)</f>
        <v>60000</v>
      </c>
      <c r="R30" s="62">
        <f>IF(P30=0,0,Q30/P30*100)</f>
        <v>100</v>
      </c>
    </row>
    <row r="31" spans="1:19" ht="63" x14ac:dyDescent="0.25">
      <c r="A31" s="34" t="s">
        <v>177</v>
      </c>
      <c r="B31" s="63" t="s">
        <v>157</v>
      </c>
      <c r="C31" s="64"/>
      <c r="D31" s="64">
        <v>50000</v>
      </c>
      <c r="E31" s="64">
        <v>50000</v>
      </c>
      <c r="F31" s="64">
        <v>50000</v>
      </c>
      <c r="G31" s="66"/>
      <c r="H31" s="66"/>
      <c r="I31" s="64"/>
      <c r="J31" s="64">
        <v>10000</v>
      </c>
      <c r="K31" s="64">
        <v>10000</v>
      </c>
      <c r="L31" s="65">
        <v>10000</v>
      </c>
      <c r="M31" s="66">
        <f>L31/J31*100</f>
        <v>100</v>
      </c>
      <c r="N31" s="64">
        <f>C31+I31</f>
        <v>0</v>
      </c>
      <c r="O31" s="64">
        <f>D31+J31</f>
        <v>60000</v>
      </c>
      <c r="P31" s="64">
        <f>D31+K31</f>
        <v>60000</v>
      </c>
      <c r="Q31" s="64">
        <f>F31+L31</f>
        <v>60000</v>
      </c>
      <c r="R31" s="66">
        <f>IF(P31=0,0,Q31/P31*100)</f>
        <v>100</v>
      </c>
      <c r="S31" s="48"/>
    </row>
    <row r="32" spans="1:19" ht="15.75" x14ac:dyDescent="0.25">
      <c r="A32" s="58" t="s">
        <v>138</v>
      </c>
      <c r="B32" s="59" t="s">
        <v>175</v>
      </c>
      <c r="C32" s="60">
        <f>C33+C34</f>
        <v>0</v>
      </c>
      <c r="D32" s="60">
        <f>D33+D34</f>
        <v>0</v>
      </c>
      <c r="E32" s="60">
        <f>E33+E34</f>
        <v>0</v>
      </c>
      <c r="F32" s="60">
        <f>F33+F34</f>
        <v>0</v>
      </c>
      <c r="G32" s="62"/>
      <c r="H32" s="62"/>
      <c r="I32" s="60">
        <f>I33+I34</f>
        <v>0</v>
      </c>
      <c r="J32" s="60">
        <f>K32</f>
        <v>-10000</v>
      </c>
      <c r="K32" s="60">
        <f>K33+K34</f>
        <v>-10000</v>
      </c>
      <c r="L32" s="61">
        <f>L34</f>
        <v>0</v>
      </c>
      <c r="M32" s="62">
        <f>L32/J32*100</f>
        <v>0</v>
      </c>
      <c r="N32" s="60">
        <f>N33+N34</f>
        <v>0</v>
      </c>
      <c r="O32" s="60">
        <f>O33+O34</f>
        <v>-10000</v>
      </c>
      <c r="P32" s="60">
        <f>P33+P34</f>
        <v>-10000</v>
      </c>
      <c r="Q32" s="60">
        <f>Q33+Q34</f>
        <v>0</v>
      </c>
      <c r="R32" s="62">
        <f>Q32/O32*100</f>
        <v>0</v>
      </c>
    </row>
    <row r="33" spans="1:19" ht="11.25" hidden="1" customHeight="1" x14ac:dyDescent="0.25">
      <c r="A33" s="67" t="s">
        <v>158</v>
      </c>
      <c r="B33" s="68" t="s">
        <v>159</v>
      </c>
      <c r="C33" s="69"/>
      <c r="D33" s="69"/>
      <c r="E33" s="69"/>
      <c r="F33" s="69"/>
      <c r="G33" s="71"/>
      <c r="H33" s="71"/>
      <c r="I33" s="69"/>
      <c r="J33" s="69"/>
      <c r="K33" s="69"/>
      <c r="L33" s="70"/>
      <c r="M33" s="71"/>
      <c r="N33" s="69">
        <f>C33+I33</f>
        <v>0</v>
      </c>
      <c r="O33" s="69">
        <f>D33+J33</f>
        <v>0</v>
      </c>
      <c r="P33" s="69">
        <f>D33+K33</f>
        <v>0</v>
      </c>
      <c r="Q33" s="69">
        <f>F33+L33</f>
        <v>0</v>
      </c>
      <c r="R33" s="71"/>
    </row>
    <row r="34" spans="1:19" ht="78.75" x14ac:dyDescent="0.25">
      <c r="A34" s="34" t="s">
        <v>160</v>
      </c>
      <c r="B34" s="63" t="s">
        <v>161</v>
      </c>
      <c r="C34" s="64"/>
      <c r="D34" s="64"/>
      <c r="E34" s="64"/>
      <c r="F34" s="64"/>
      <c r="G34" s="66"/>
      <c r="H34" s="66"/>
      <c r="I34" s="64"/>
      <c r="J34" s="64">
        <v>-10000</v>
      </c>
      <c r="K34" s="64">
        <v>-10000</v>
      </c>
      <c r="L34" s="65"/>
      <c r="M34" s="66">
        <f>L34/J34*100</f>
        <v>0</v>
      </c>
      <c r="N34" s="64">
        <f>C34+I34</f>
        <v>0</v>
      </c>
      <c r="O34" s="64">
        <f>D34+J34</f>
        <v>-10000</v>
      </c>
      <c r="P34" s="64">
        <f>D34+K34</f>
        <v>-10000</v>
      </c>
      <c r="Q34" s="64">
        <f>F34+L34</f>
        <v>0</v>
      </c>
      <c r="R34" s="66">
        <f>Q34/O34*100</f>
        <v>0</v>
      </c>
    </row>
    <row r="35" spans="1:19" ht="39.75" customHeight="1" x14ac:dyDescent="0.25">
      <c r="A35" s="72"/>
      <c r="B35" s="73" t="s">
        <v>90</v>
      </c>
      <c r="C35" s="60">
        <f>C30+C32</f>
        <v>0</v>
      </c>
      <c r="D35" s="60">
        <f>D30+D32</f>
        <v>50000</v>
      </c>
      <c r="E35" s="60">
        <f t="shared" ref="E35:K35" si="0">E30+E32</f>
        <v>50000</v>
      </c>
      <c r="F35" s="60">
        <f t="shared" si="0"/>
        <v>50000</v>
      </c>
      <c r="G35" s="74"/>
      <c r="H35" s="74"/>
      <c r="I35" s="61">
        <f t="shared" si="0"/>
        <v>0</v>
      </c>
      <c r="J35" s="61">
        <f t="shared" si="0"/>
        <v>0</v>
      </c>
      <c r="K35" s="60">
        <f t="shared" si="0"/>
        <v>0</v>
      </c>
      <c r="L35" s="61">
        <f>L30+L32</f>
        <v>10000</v>
      </c>
      <c r="M35" s="62"/>
      <c r="N35" s="60">
        <f>N30+N32</f>
        <v>0</v>
      </c>
      <c r="O35" s="60">
        <f>SUM(O30+O32)</f>
        <v>50000</v>
      </c>
      <c r="P35" s="60">
        <f>SUM(P30+P32)</f>
        <v>50000</v>
      </c>
      <c r="Q35" s="60">
        <f>SUM(Q30+Q32)</f>
        <v>60000</v>
      </c>
      <c r="R35" s="62">
        <f>IF(P35=0,0,Q35/P35*100)</f>
        <v>120</v>
      </c>
      <c r="S35" s="48"/>
    </row>
    <row r="36" spans="1:19" x14ac:dyDescent="0.2">
      <c r="N36" s="48"/>
      <c r="O36" s="48"/>
    </row>
    <row r="37" spans="1:19" ht="15.75" hidden="1" x14ac:dyDescent="0.25">
      <c r="A37" s="228" t="s">
        <v>91</v>
      </c>
      <c r="B37" s="228"/>
      <c r="Q37" s="229" t="s">
        <v>93</v>
      </c>
      <c r="R37" s="229"/>
    </row>
    <row r="38" spans="1:19" ht="18.75" hidden="1" x14ac:dyDescent="0.3">
      <c r="A38" s="39" t="s">
        <v>91</v>
      </c>
      <c r="B38" s="39"/>
      <c r="C38" s="75"/>
      <c r="D38" s="75"/>
      <c r="E38" s="75"/>
      <c r="F38" s="39"/>
      <c r="G38" s="39"/>
      <c r="H38" s="39"/>
      <c r="I38" s="39"/>
      <c r="J38" s="39"/>
      <c r="K38" s="43"/>
      <c r="L38" s="43"/>
      <c r="M38" s="43"/>
      <c r="N38" s="43"/>
      <c r="Q38" s="230" t="s">
        <v>93</v>
      </c>
      <c r="R38" s="230"/>
    </row>
    <row r="39" spans="1:19" ht="18.75" hidden="1" x14ac:dyDescent="0.3">
      <c r="A39" s="39" t="s">
        <v>91</v>
      </c>
      <c r="B39" s="45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229" t="s">
        <v>92</v>
      </c>
      <c r="R39" s="229"/>
    </row>
    <row r="40" spans="1:19" ht="6" customHeight="1" x14ac:dyDescent="0.3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43"/>
      <c r="Q40" s="39"/>
    </row>
    <row r="41" spans="1:19" ht="65.25" customHeight="1" x14ac:dyDescent="0.3">
      <c r="A41" s="44"/>
      <c r="B41" s="240" t="s">
        <v>276</v>
      </c>
      <c r="C41" s="240"/>
      <c r="D41" s="240"/>
      <c r="E41" s="241"/>
      <c r="F41" s="241"/>
      <c r="G41" s="241"/>
      <c r="H41" s="250" t="s">
        <v>277</v>
      </c>
      <c r="I41" s="250"/>
      <c r="J41" s="250"/>
      <c r="K41" s="250"/>
      <c r="L41" s="250"/>
      <c r="M41" s="250"/>
      <c r="N41" s="250"/>
      <c r="O41" s="250"/>
      <c r="P41" s="250"/>
      <c r="Q41" s="243"/>
      <c r="R41" s="243"/>
    </row>
    <row r="43" spans="1:19" ht="15.75" x14ac:dyDescent="0.25">
      <c r="A43" s="24"/>
      <c r="B43" s="24"/>
    </row>
  </sheetData>
  <mergeCells count="34">
    <mergeCell ref="P9:R9"/>
    <mergeCell ref="P13:R13"/>
    <mergeCell ref="B41:D41"/>
    <mergeCell ref="H41:P41"/>
    <mergeCell ref="Q27:Q28"/>
    <mergeCell ref="A37:B37"/>
    <mergeCell ref="Q37:R37"/>
    <mergeCell ref="Q38:R38"/>
    <mergeCell ref="Q39:R39"/>
    <mergeCell ref="L27:L28"/>
    <mergeCell ref="M27:M28"/>
    <mergeCell ref="N27:N28"/>
    <mergeCell ref="O27:O28"/>
    <mergeCell ref="P27:P28"/>
    <mergeCell ref="A24:R24"/>
    <mergeCell ref="A26:A27"/>
    <mergeCell ref="B26:B27"/>
    <mergeCell ref="C26:H26"/>
    <mergeCell ref="I26:M26"/>
    <mergeCell ref="N26:R26"/>
    <mergeCell ref="C27:C28"/>
    <mergeCell ref="D27:D28"/>
    <mergeCell ref="E27:E28"/>
    <mergeCell ref="F27:F28"/>
    <mergeCell ref="R27:R28"/>
    <mergeCell ref="G27:G28"/>
    <mergeCell ref="H27:H28"/>
    <mergeCell ref="I27:I28"/>
    <mergeCell ref="J27:J28"/>
    <mergeCell ref="K27:K28"/>
    <mergeCell ref="A23:R23"/>
    <mergeCell ref="P17:R17"/>
    <mergeCell ref="P18:R18"/>
    <mergeCell ref="P22:R22"/>
  </mergeCells>
  <printOptions horizontalCentered="1"/>
  <pageMargins left="0.19685039370078741" right="0.19685039370078741" top="0.98425196850393704" bottom="0.39370078740157483" header="0.51181102362204722" footer="0.31496062992125984"/>
  <pageSetup paperSize="9" scale="65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AP44"/>
  <sheetViews>
    <sheetView showZeros="0" view="pageBreakPreview" topLeftCell="A5" zoomScale="90" zoomScaleNormal="90" zoomScaleSheetLayoutView="90" workbookViewId="0">
      <selection activeCell="B8" sqref="B8"/>
    </sheetView>
  </sheetViews>
  <sheetFormatPr defaultRowHeight="12.75" x14ac:dyDescent="0.2"/>
  <cols>
    <col min="1" max="1" width="10.85546875" style="77" customWidth="1"/>
    <col min="2" max="2" width="110.85546875" style="77" customWidth="1"/>
    <col min="3" max="3" width="16.7109375" style="77" customWidth="1"/>
    <col min="4" max="4" width="15.140625" style="78" customWidth="1"/>
    <col min="5" max="5" width="15.28515625" style="78" customWidth="1"/>
    <col min="6" max="6" width="13.7109375" style="78" customWidth="1"/>
    <col min="7" max="7" width="15.140625" style="84" customWidth="1"/>
    <col min="8" max="8" width="3.42578125" style="81" customWidth="1"/>
    <col min="9" max="9" width="13.42578125" style="81" customWidth="1"/>
    <col min="10" max="10" width="10.85546875" style="81" customWidth="1"/>
    <col min="11" max="11" width="10.7109375" style="81" customWidth="1"/>
    <col min="12" max="255" width="9.140625" style="81"/>
    <col min="256" max="256" width="4.7109375" style="81" customWidth="1"/>
    <col min="257" max="257" width="85.85546875" style="81" customWidth="1"/>
    <col min="258" max="258" width="12.140625" style="81" customWidth="1"/>
    <col min="259" max="259" width="11.140625" style="81" customWidth="1"/>
    <col min="260" max="260" width="15.140625" style="81" customWidth="1"/>
    <col min="261" max="261" width="15.28515625" style="81" customWidth="1"/>
    <col min="262" max="262" width="13.7109375" style="81" customWidth="1"/>
    <col min="263" max="263" width="15.140625" style="81" customWidth="1"/>
    <col min="264" max="264" width="3.42578125" style="81" customWidth="1"/>
    <col min="265" max="265" width="13.42578125" style="81" customWidth="1"/>
    <col min="266" max="266" width="10.85546875" style="81" customWidth="1"/>
    <col min="267" max="267" width="10.7109375" style="81" customWidth="1"/>
    <col min="268" max="511" width="9.140625" style="81"/>
    <col min="512" max="512" width="4.7109375" style="81" customWidth="1"/>
    <col min="513" max="513" width="85.85546875" style="81" customWidth="1"/>
    <col min="514" max="514" width="12.140625" style="81" customWidth="1"/>
    <col min="515" max="515" width="11.140625" style="81" customWidth="1"/>
    <col min="516" max="516" width="15.140625" style="81" customWidth="1"/>
    <col min="517" max="517" width="15.28515625" style="81" customWidth="1"/>
    <col min="518" max="518" width="13.7109375" style="81" customWidth="1"/>
    <col min="519" max="519" width="15.140625" style="81" customWidth="1"/>
    <col min="520" max="520" width="3.42578125" style="81" customWidth="1"/>
    <col min="521" max="521" width="13.42578125" style="81" customWidth="1"/>
    <col min="522" max="522" width="10.85546875" style="81" customWidth="1"/>
    <col min="523" max="523" width="10.7109375" style="81" customWidth="1"/>
    <col min="524" max="767" width="9.140625" style="81"/>
    <col min="768" max="768" width="4.7109375" style="81" customWidth="1"/>
    <col min="769" max="769" width="85.85546875" style="81" customWidth="1"/>
    <col min="770" max="770" width="12.140625" style="81" customWidth="1"/>
    <col min="771" max="771" width="11.140625" style="81" customWidth="1"/>
    <col min="772" max="772" width="15.140625" style="81" customWidth="1"/>
    <col min="773" max="773" width="15.28515625" style="81" customWidth="1"/>
    <col min="774" max="774" width="13.7109375" style="81" customWidth="1"/>
    <col min="775" max="775" width="15.140625" style="81" customWidth="1"/>
    <col min="776" max="776" width="3.42578125" style="81" customWidth="1"/>
    <col min="777" max="777" width="13.42578125" style="81" customWidth="1"/>
    <col min="778" max="778" width="10.85546875" style="81" customWidth="1"/>
    <col min="779" max="779" width="10.7109375" style="81" customWidth="1"/>
    <col min="780" max="1023" width="9.140625" style="81"/>
    <col min="1024" max="1024" width="4.7109375" style="81" customWidth="1"/>
    <col min="1025" max="1025" width="85.85546875" style="81" customWidth="1"/>
    <col min="1026" max="1026" width="12.140625" style="81" customWidth="1"/>
    <col min="1027" max="1027" width="11.140625" style="81" customWidth="1"/>
    <col min="1028" max="1028" width="15.140625" style="81" customWidth="1"/>
    <col min="1029" max="1029" width="15.28515625" style="81" customWidth="1"/>
    <col min="1030" max="1030" width="13.7109375" style="81" customWidth="1"/>
    <col min="1031" max="1031" width="15.140625" style="81" customWidth="1"/>
    <col min="1032" max="1032" width="3.42578125" style="81" customWidth="1"/>
    <col min="1033" max="1033" width="13.42578125" style="81" customWidth="1"/>
    <col min="1034" max="1034" width="10.85546875" style="81" customWidth="1"/>
    <col min="1035" max="1035" width="10.7109375" style="81" customWidth="1"/>
    <col min="1036" max="1279" width="9.140625" style="81"/>
    <col min="1280" max="1280" width="4.7109375" style="81" customWidth="1"/>
    <col min="1281" max="1281" width="85.85546875" style="81" customWidth="1"/>
    <col min="1282" max="1282" width="12.140625" style="81" customWidth="1"/>
    <col min="1283" max="1283" width="11.140625" style="81" customWidth="1"/>
    <col min="1284" max="1284" width="15.140625" style="81" customWidth="1"/>
    <col min="1285" max="1285" width="15.28515625" style="81" customWidth="1"/>
    <col min="1286" max="1286" width="13.7109375" style="81" customWidth="1"/>
    <col min="1287" max="1287" width="15.140625" style="81" customWidth="1"/>
    <col min="1288" max="1288" width="3.42578125" style="81" customWidth="1"/>
    <col min="1289" max="1289" width="13.42578125" style="81" customWidth="1"/>
    <col min="1290" max="1290" width="10.85546875" style="81" customWidth="1"/>
    <col min="1291" max="1291" width="10.7109375" style="81" customWidth="1"/>
    <col min="1292" max="1535" width="9.140625" style="81"/>
    <col min="1536" max="1536" width="4.7109375" style="81" customWidth="1"/>
    <col min="1537" max="1537" width="85.85546875" style="81" customWidth="1"/>
    <col min="1538" max="1538" width="12.140625" style="81" customWidth="1"/>
    <col min="1539" max="1539" width="11.140625" style="81" customWidth="1"/>
    <col min="1540" max="1540" width="15.140625" style="81" customWidth="1"/>
    <col min="1541" max="1541" width="15.28515625" style="81" customWidth="1"/>
    <col min="1542" max="1542" width="13.7109375" style="81" customWidth="1"/>
    <col min="1543" max="1543" width="15.140625" style="81" customWidth="1"/>
    <col min="1544" max="1544" width="3.42578125" style="81" customWidth="1"/>
    <col min="1545" max="1545" width="13.42578125" style="81" customWidth="1"/>
    <col min="1546" max="1546" width="10.85546875" style="81" customWidth="1"/>
    <col min="1547" max="1547" width="10.7109375" style="81" customWidth="1"/>
    <col min="1548" max="1791" width="9.140625" style="81"/>
    <col min="1792" max="1792" width="4.7109375" style="81" customWidth="1"/>
    <col min="1793" max="1793" width="85.85546875" style="81" customWidth="1"/>
    <col min="1794" max="1794" width="12.140625" style="81" customWidth="1"/>
    <col min="1795" max="1795" width="11.140625" style="81" customWidth="1"/>
    <col min="1796" max="1796" width="15.140625" style="81" customWidth="1"/>
    <col min="1797" max="1797" width="15.28515625" style="81" customWidth="1"/>
    <col min="1798" max="1798" width="13.7109375" style="81" customWidth="1"/>
    <col min="1799" max="1799" width="15.140625" style="81" customWidth="1"/>
    <col min="1800" max="1800" width="3.42578125" style="81" customWidth="1"/>
    <col min="1801" max="1801" width="13.42578125" style="81" customWidth="1"/>
    <col min="1802" max="1802" width="10.85546875" style="81" customWidth="1"/>
    <col min="1803" max="1803" width="10.7109375" style="81" customWidth="1"/>
    <col min="1804" max="2047" width="9.140625" style="81"/>
    <col min="2048" max="2048" width="4.7109375" style="81" customWidth="1"/>
    <col min="2049" max="2049" width="85.85546875" style="81" customWidth="1"/>
    <col min="2050" max="2050" width="12.140625" style="81" customWidth="1"/>
    <col min="2051" max="2051" width="11.140625" style="81" customWidth="1"/>
    <col min="2052" max="2052" width="15.140625" style="81" customWidth="1"/>
    <col min="2053" max="2053" width="15.28515625" style="81" customWidth="1"/>
    <col min="2054" max="2054" width="13.7109375" style="81" customWidth="1"/>
    <col min="2055" max="2055" width="15.140625" style="81" customWidth="1"/>
    <col min="2056" max="2056" width="3.42578125" style="81" customWidth="1"/>
    <col min="2057" max="2057" width="13.42578125" style="81" customWidth="1"/>
    <col min="2058" max="2058" width="10.85546875" style="81" customWidth="1"/>
    <col min="2059" max="2059" width="10.7109375" style="81" customWidth="1"/>
    <col min="2060" max="2303" width="9.140625" style="81"/>
    <col min="2304" max="2304" width="4.7109375" style="81" customWidth="1"/>
    <col min="2305" max="2305" width="85.85546875" style="81" customWidth="1"/>
    <col min="2306" max="2306" width="12.140625" style="81" customWidth="1"/>
    <col min="2307" max="2307" width="11.140625" style="81" customWidth="1"/>
    <col min="2308" max="2308" width="15.140625" style="81" customWidth="1"/>
    <col min="2309" max="2309" width="15.28515625" style="81" customWidth="1"/>
    <col min="2310" max="2310" width="13.7109375" style="81" customWidth="1"/>
    <col min="2311" max="2311" width="15.140625" style="81" customWidth="1"/>
    <col min="2312" max="2312" width="3.42578125" style="81" customWidth="1"/>
    <col min="2313" max="2313" width="13.42578125" style="81" customWidth="1"/>
    <col min="2314" max="2314" width="10.85546875" style="81" customWidth="1"/>
    <col min="2315" max="2315" width="10.7109375" style="81" customWidth="1"/>
    <col min="2316" max="2559" width="9.140625" style="81"/>
    <col min="2560" max="2560" width="4.7109375" style="81" customWidth="1"/>
    <col min="2561" max="2561" width="85.85546875" style="81" customWidth="1"/>
    <col min="2562" max="2562" width="12.140625" style="81" customWidth="1"/>
    <col min="2563" max="2563" width="11.140625" style="81" customWidth="1"/>
    <col min="2564" max="2564" width="15.140625" style="81" customWidth="1"/>
    <col min="2565" max="2565" width="15.28515625" style="81" customWidth="1"/>
    <col min="2566" max="2566" width="13.7109375" style="81" customWidth="1"/>
    <col min="2567" max="2567" width="15.140625" style="81" customWidth="1"/>
    <col min="2568" max="2568" width="3.42578125" style="81" customWidth="1"/>
    <col min="2569" max="2569" width="13.42578125" style="81" customWidth="1"/>
    <col min="2570" max="2570" width="10.85546875" style="81" customWidth="1"/>
    <col min="2571" max="2571" width="10.7109375" style="81" customWidth="1"/>
    <col min="2572" max="2815" width="9.140625" style="81"/>
    <col min="2816" max="2816" width="4.7109375" style="81" customWidth="1"/>
    <col min="2817" max="2817" width="85.85546875" style="81" customWidth="1"/>
    <col min="2818" max="2818" width="12.140625" style="81" customWidth="1"/>
    <col min="2819" max="2819" width="11.140625" style="81" customWidth="1"/>
    <col min="2820" max="2820" width="15.140625" style="81" customWidth="1"/>
    <col min="2821" max="2821" width="15.28515625" style="81" customWidth="1"/>
    <col min="2822" max="2822" width="13.7109375" style="81" customWidth="1"/>
    <col min="2823" max="2823" width="15.140625" style="81" customWidth="1"/>
    <col min="2824" max="2824" width="3.42578125" style="81" customWidth="1"/>
    <col min="2825" max="2825" width="13.42578125" style="81" customWidth="1"/>
    <col min="2826" max="2826" width="10.85546875" style="81" customWidth="1"/>
    <col min="2827" max="2827" width="10.7109375" style="81" customWidth="1"/>
    <col min="2828" max="3071" width="9.140625" style="81"/>
    <col min="3072" max="3072" width="4.7109375" style="81" customWidth="1"/>
    <col min="3073" max="3073" width="85.85546875" style="81" customWidth="1"/>
    <col min="3074" max="3074" width="12.140625" style="81" customWidth="1"/>
    <col min="3075" max="3075" width="11.140625" style="81" customWidth="1"/>
    <col min="3076" max="3076" width="15.140625" style="81" customWidth="1"/>
    <col min="3077" max="3077" width="15.28515625" style="81" customWidth="1"/>
    <col min="3078" max="3078" width="13.7109375" style="81" customWidth="1"/>
    <col min="3079" max="3079" width="15.140625" style="81" customWidth="1"/>
    <col min="3080" max="3080" width="3.42578125" style="81" customWidth="1"/>
    <col min="3081" max="3081" width="13.42578125" style="81" customWidth="1"/>
    <col min="3082" max="3082" width="10.85546875" style="81" customWidth="1"/>
    <col min="3083" max="3083" width="10.7109375" style="81" customWidth="1"/>
    <col min="3084" max="3327" width="9.140625" style="81"/>
    <col min="3328" max="3328" width="4.7109375" style="81" customWidth="1"/>
    <col min="3329" max="3329" width="85.85546875" style="81" customWidth="1"/>
    <col min="3330" max="3330" width="12.140625" style="81" customWidth="1"/>
    <col min="3331" max="3331" width="11.140625" style="81" customWidth="1"/>
    <col min="3332" max="3332" width="15.140625" style="81" customWidth="1"/>
    <col min="3333" max="3333" width="15.28515625" style="81" customWidth="1"/>
    <col min="3334" max="3334" width="13.7109375" style="81" customWidth="1"/>
    <col min="3335" max="3335" width="15.140625" style="81" customWidth="1"/>
    <col min="3336" max="3336" width="3.42578125" style="81" customWidth="1"/>
    <col min="3337" max="3337" width="13.42578125" style="81" customWidth="1"/>
    <col min="3338" max="3338" width="10.85546875" style="81" customWidth="1"/>
    <col min="3339" max="3339" width="10.7109375" style="81" customWidth="1"/>
    <col min="3340" max="3583" width="9.140625" style="81"/>
    <col min="3584" max="3584" width="4.7109375" style="81" customWidth="1"/>
    <col min="3585" max="3585" width="85.85546875" style="81" customWidth="1"/>
    <col min="3586" max="3586" width="12.140625" style="81" customWidth="1"/>
    <col min="3587" max="3587" width="11.140625" style="81" customWidth="1"/>
    <col min="3588" max="3588" width="15.140625" style="81" customWidth="1"/>
    <col min="3589" max="3589" width="15.28515625" style="81" customWidth="1"/>
    <col min="3590" max="3590" width="13.7109375" style="81" customWidth="1"/>
    <col min="3591" max="3591" width="15.140625" style="81" customWidth="1"/>
    <col min="3592" max="3592" width="3.42578125" style="81" customWidth="1"/>
    <col min="3593" max="3593" width="13.42578125" style="81" customWidth="1"/>
    <col min="3594" max="3594" width="10.85546875" style="81" customWidth="1"/>
    <col min="3595" max="3595" width="10.7109375" style="81" customWidth="1"/>
    <col min="3596" max="3839" width="9.140625" style="81"/>
    <col min="3840" max="3840" width="4.7109375" style="81" customWidth="1"/>
    <col min="3841" max="3841" width="85.85546875" style="81" customWidth="1"/>
    <col min="3842" max="3842" width="12.140625" style="81" customWidth="1"/>
    <col min="3843" max="3843" width="11.140625" style="81" customWidth="1"/>
    <col min="3844" max="3844" width="15.140625" style="81" customWidth="1"/>
    <col min="3845" max="3845" width="15.28515625" style="81" customWidth="1"/>
    <col min="3846" max="3846" width="13.7109375" style="81" customWidth="1"/>
    <col min="3847" max="3847" width="15.140625" style="81" customWidth="1"/>
    <col min="3848" max="3848" width="3.42578125" style="81" customWidth="1"/>
    <col min="3849" max="3849" width="13.42578125" style="81" customWidth="1"/>
    <col min="3850" max="3850" width="10.85546875" style="81" customWidth="1"/>
    <col min="3851" max="3851" width="10.7109375" style="81" customWidth="1"/>
    <col min="3852" max="4095" width="9.140625" style="81"/>
    <col min="4096" max="4096" width="4.7109375" style="81" customWidth="1"/>
    <col min="4097" max="4097" width="85.85546875" style="81" customWidth="1"/>
    <col min="4098" max="4098" width="12.140625" style="81" customWidth="1"/>
    <col min="4099" max="4099" width="11.140625" style="81" customWidth="1"/>
    <col min="4100" max="4100" width="15.140625" style="81" customWidth="1"/>
    <col min="4101" max="4101" width="15.28515625" style="81" customWidth="1"/>
    <col min="4102" max="4102" width="13.7109375" style="81" customWidth="1"/>
    <col min="4103" max="4103" width="15.140625" style="81" customWidth="1"/>
    <col min="4104" max="4104" width="3.42578125" style="81" customWidth="1"/>
    <col min="4105" max="4105" width="13.42578125" style="81" customWidth="1"/>
    <col min="4106" max="4106" width="10.85546875" style="81" customWidth="1"/>
    <col min="4107" max="4107" width="10.7109375" style="81" customWidth="1"/>
    <col min="4108" max="4351" width="9.140625" style="81"/>
    <col min="4352" max="4352" width="4.7109375" style="81" customWidth="1"/>
    <col min="4353" max="4353" width="85.85546875" style="81" customWidth="1"/>
    <col min="4354" max="4354" width="12.140625" style="81" customWidth="1"/>
    <col min="4355" max="4355" width="11.140625" style="81" customWidth="1"/>
    <col min="4356" max="4356" width="15.140625" style="81" customWidth="1"/>
    <col min="4357" max="4357" width="15.28515625" style="81" customWidth="1"/>
    <col min="4358" max="4358" width="13.7109375" style="81" customWidth="1"/>
    <col min="4359" max="4359" width="15.140625" style="81" customWidth="1"/>
    <col min="4360" max="4360" width="3.42578125" style="81" customWidth="1"/>
    <col min="4361" max="4361" width="13.42578125" style="81" customWidth="1"/>
    <col min="4362" max="4362" width="10.85546875" style="81" customWidth="1"/>
    <col min="4363" max="4363" width="10.7109375" style="81" customWidth="1"/>
    <col min="4364" max="4607" width="9.140625" style="81"/>
    <col min="4608" max="4608" width="4.7109375" style="81" customWidth="1"/>
    <col min="4609" max="4609" width="85.85546875" style="81" customWidth="1"/>
    <col min="4610" max="4610" width="12.140625" style="81" customWidth="1"/>
    <col min="4611" max="4611" width="11.140625" style="81" customWidth="1"/>
    <col min="4612" max="4612" width="15.140625" style="81" customWidth="1"/>
    <col min="4613" max="4613" width="15.28515625" style="81" customWidth="1"/>
    <col min="4614" max="4614" width="13.7109375" style="81" customWidth="1"/>
    <col min="4615" max="4615" width="15.140625" style="81" customWidth="1"/>
    <col min="4616" max="4616" width="3.42578125" style="81" customWidth="1"/>
    <col min="4617" max="4617" width="13.42578125" style="81" customWidth="1"/>
    <col min="4618" max="4618" width="10.85546875" style="81" customWidth="1"/>
    <col min="4619" max="4619" width="10.7109375" style="81" customWidth="1"/>
    <col min="4620" max="4863" width="9.140625" style="81"/>
    <col min="4864" max="4864" width="4.7109375" style="81" customWidth="1"/>
    <col min="4865" max="4865" width="85.85546875" style="81" customWidth="1"/>
    <col min="4866" max="4866" width="12.140625" style="81" customWidth="1"/>
    <col min="4867" max="4867" width="11.140625" style="81" customWidth="1"/>
    <col min="4868" max="4868" width="15.140625" style="81" customWidth="1"/>
    <col min="4869" max="4869" width="15.28515625" style="81" customWidth="1"/>
    <col min="4870" max="4870" width="13.7109375" style="81" customWidth="1"/>
    <col min="4871" max="4871" width="15.140625" style="81" customWidth="1"/>
    <col min="4872" max="4872" width="3.42578125" style="81" customWidth="1"/>
    <col min="4873" max="4873" width="13.42578125" style="81" customWidth="1"/>
    <col min="4874" max="4874" width="10.85546875" style="81" customWidth="1"/>
    <col min="4875" max="4875" width="10.7109375" style="81" customWidth="1"/>
    <col min="4876" max="5119" width="9.140625" style="81"/>
    <col min="5120" max="5120" width="4.7109375" style="81" customWidth="1"/>
    <col min="5121" max="5121" width="85.85546875" style="81" customWidth="1"/>
    <col min="5122" max="5122" width="12.140625" style="81" customWidth="1"/>
    <col min="5123" max="5123" width="11.140625" style="81" customWidth="1"/>
    <col min="5124" max="5124" width="15.140625" style="81" customWidth="1"/>
    <col min="5125" max="5125" width="15.28515625" style="81" customWidth="1"/>
    <col min="5126" max="5126" width="13.7109375" style="81" customWidth="1"/>
    <col min="5127" max="5127" width="15.140625" style="81" customWidth="1"/>
    <col min="5128" max="5128" width="3.42578125" style="81" customWidth="1"/>
    <col min="5129" max="5129" width="13.42578125" style="81" customWidth="1"/>
    <col min="5130" max="5130" width="10.85546875" style="81" customWidth="1"/>
    <col min="5131" max="5131" width="10.7109375" style="81" customWidth="1"/>
    <col min="5132" max="5375" width="9.140625" style="81"/>
    <col min="5376" max="5376" width="4.7109375" style="81" customWidth="1"/>
    <col min="5377" max="5377" width="85.85546875" style="81" customWidth="1"/>
    <col min="5378" max="5378" width="12.140625" style="81" customWidth="1"/>
    <col min="5379" max="5379" width="11.140625" style="81" customWidth="1"/>
    <col min="5380" max="5380" width="15.140625" style="81" customWidth="1"/>
    <col min="5381" max="5381" width="15.28515625" style="81" customWidth="1"/>
    <col min="5382" max="5382" width="13.7109375" style="81" customWidth="1"/>
    <col min="5383" max="5383" width="15.140625" style="81" customWidth="1"/>
    <col min="5384" max="5384" width="3.42578125" style="81" customWidth="1"/>
    <col min="5385" max="5385" width="13.42578125" style="81" customWidth="1"/>
    <col min="5386" max="5386" width="10.85546875" style="81" customWidth="1"/>
    <col min="5387" max="5387" width="10.7109375" style="81" customWidth="1"/>
    <col min="5388" max="5631" width="9.140625" style="81"/>
    <col min="5632" max="5632" width="4.7109375" style="81" customWidth="1"/>
    <col min="5633" max="5633" width="85.85546875" style="81" customWidth="1"/>
    <col min="5634" max="5634" width="12.140625" style="81" customWidth="1"/>
    <col min="5635" max="5635" width="11.140625" style="81" customWidth="1"/>
    <col min="5636" max="5636" width="15.140625" style="81" customWidth="1"/>
    <col min="5637" max="5637" width="15.28515625" style="81" customWidth="1"/>
    <col min="5638" max="5638" width="13.7109375" style="81" customWidth="1"/>
    <col min="5639" max="5639" width="15.140625" style="81" customWidth="1"/>
    <col min="5640" max="5640" width="3.42578125" style="81" customWidth="1"/>
    <col min="5641" max="5641" width="13.42578125" style="81" customWidth="1"/>
    <col min="5642" max="5642" width="10.85546875" style="81" customWidth="1"/>
    <col min="5643" max="5643" width="10.7109375" style="81" customWidth="1"/>
    <col min="5644" max="5887" width="9.140625" style="81"/>
    <col min="5888" max="5888" width="4.7109375" style="81" customWidth="1"/>
    <col min="5889" max="5889" width="85.85546875" style="81" customWidth="1"/>
    <col min="5890" max="5890" width="12.140625" style="81" customWidth="1"/>
    <col min="5891" max="5891" width="11.140625" style="81" customWidth="1"/>
    <col min="5892" max="5892" width="15.140625" style="81" customWidth="1"/>
    <col min="5893" max="5893" width="15.28515625" style="81" customWidth="1"/>
    <col min="5894" max="5894" width="13.7109375" style="81" customWidth="1"/>
    <col min="5895" max="5895" width="15.140625" style="81" customWidth="1"/>
    <col min="5896" max="5896" width="3.42578125" style="81" customWidth="1"/>
    <col min="5897" max="5897" width="13.42578125" style="81" customWidth="1"/>
    <col min="5898" max="5898" width="10.85546875" style="81" customWidth="1"/>
    <col min="5899" max="5899" width="10.7109375" style="81" customWidth="1"/>
    <col min="5900" max="6143" width="9.140625" style="81"/>
    <col min="6144" max="6144" width="4.7109375" style="81" customWidth="1"/>
    <col min="6145" max="6145" width="85.85546875" style="81" customWidth="1"/>
    <col min="6146" max="6146" width="12.140625" style="81" customWidth="1"/>
    <col min="6147" max="6147" width="11.140625" style="81" customWidth="1"/>
    <col min="6148" max="6148" width="15.140625" style="81" customWidth="1"/>
    <col min="6149" max="6149" width="15.28515625" style="81" customWidth="1"/>
    <col min="6150" max="6150" width="13.7109375" style="81" customWidth="1"/>
    <col min="6151" max="6151" width="15.140625" style="81" customWidth="1"/>
    <col min="6152" max="6152" width="3.42578125" style="81" customWidth="1"/>
    <col min="6153" max="6153" width="13.42578125" style="81" customWidth="1"/>
    <col min="6154" max="6154" width="10.85546875" style="81" customWidth="1"/>
    <col min="6155" max="6155" width="10.7109375" style="81" customWidth="1"/>
    <col min="6156" max="6399" width="9.140625" style="81"/>
    <col min="6400" max="6400" width="4.7109375" style="81" customWidth="1"/>
    <col min="6401" max="6401" width="85.85546875" style="81" customWidth="1"/>
    <col min="6402" max="6402" width="12.140625" style="81" customWidth="1"/>
    <col min="6403" max="6403" width="11.140625" style="81" customWidth="1"/>
    <col min="6404" max="6404" width="15.140625" style="81" customWidth="1"/>
    <col min="6405" max="6405" width="15.28515625" style="81" customWidth="1"/>
    <col min="6406" max="6406" width="13.7109375" style="81" customWidth="1"/>
    <col min="6407" max="6407" width="15.140625" style="81" customWidth="1"/>
    <col min="6408" max="6408" width="3.42578125" style="81" customWidth="1"/>
    <col min="6409" max="6409" width="13.42578125" style="81" customWidth="1"/>
    <col min="6410" max="6410" width="10.85546875" style="81" customWidth="1"/>
    <col min="6411" max="6411" width="10.7109375" style="81" customWidth="1"/>
    <col min="6412" max="6655" width="9.140625" style="81"/>
    <col min="6656" max="6656" width="4.7109375" style="81" customWidth="1"/>
    <col min="6657" max="6657" width="85.85546875" style="81" customWidth="1"/>
    <col min="6658" max="6658" width="12.140625" style="81" customWidth="1"/>
    <col min="6659" max="6659" width="11.140625" style="81" customWidth="1"/>
    <col min="6660" max="6660" width="15.140625" style="81" customWidth="1"/>
    <col min="6661" max="6661" width="15.28515625" style="81" customWidth="1"/>
    <col min="6662" max="6662" width="13.7109375" style="81" customWidth="1"/>
    <col min="6663" max="6663" width="15.140625" style="81" customWidth="1"/>
    <col min="6664" max="6664" width="3.42578125" style="81" customWidth="1"/>
    <col min="6665" max="6665" width="13.42578125" style="81" customWidth="1"/>
    <col min="6666" max="6666" width="10.85546875" style="81" customWidth="1"/>
    <col min="6667" max="6667" width="10.7109375" style="81" customWidth="1"/>
    <col min="6668" max="6911" width="9.140625" style="81"/>
    <col min="6912" max="6912" width="4.7109375" style="81" customWidth="1"/>
    <col min="6913" max="6913" width="85.85546875" style="81" customWidth="1"/>
    <col min="6914" max="6914" width="12.140625" style="81" customWidth="1"/>
    <col min="6915" max="6915" width="11.140625" style="81" customWidth="1"/>
    <col min="6916" max="6916" width="15.140625" style="81" customWidth="1"/>
    <col min="6917" max="6917" width="15.28515625" style="81" customWidth="1"/>
    <col min="6918" max="6918" width="13.7109375" style="81" customWidth="1"/>
    <col min="6919" max="6919" width="15.140625" style="81" customWidth="1"/>
    <col min="6920" max="6920" width="3.42578125" style="81" customWidth="1"/>
    <col min="6921" max="6921" width="13.42578125" style="81" customWidth="1"/>
    <col min="6922" max="6922" width="10.85546875" style="81" customWidth="1"/>
    <col min="6923" max="6923" width="10.7109375" style="81" customWidth="1"/>
    <col min="6924" max="7167" width="9.140625" style="81"/>
    <col min="7168" max="7168" width="4.7109375" style="81" customWidth="1"/>
    <col min="7169" max="7169" width="85.85546875" style="81" customWidth="1"/>
    <col min="7170" max="7170" width="12.140625" style="81" customWidth="1"/>
    <col min="7171" max="7171" width="11.140625" style="81" customWidth="1"/>
    <col min="7172" max="7172" width="15.140625" style="81" customWidth="1"/>
    <col min="7173" max="7173" width="15.28515625" style="81" customWidth="1"/>
    <col min="7174" max="7174" width="13.7109375" style="81" customWidth="1"/>
    <col min="7175" max="7175" width="15.140625" style="81" customWidth="1"/>
    <col min="7176" max="7176" width="3.42578125" style="81" customWidth="1"/>
    <col min="7177" max="7177" width="13.42578125" style="81" customWidth="1"/>
    <col min="7178" max="7178" width="10.85546875" style="81" customWidth="1"/>
    <col min="7179" max="7179" width="10.7109375" style="81" customWidth="1"/>
    <col min="7180" max="7423" width="9.140625" style="81"/>
    <col min="7424" max="7424" width="4.7109375" style="81" customWidth="1"/>
    <col min="7425" max="7425" width="85.85546875" style="81" customWidth="1"/>
    <col min="7426" max="7426" width="12.140625" style="81" customWidth="1"/>
    <col min="7427" max="7427" width="11.140625" style="81" customWidth="1"/>
    <col min="7428" max="7428" width="15.140625" style="81" customWidth="1"/>
    <col min="7429" max="7429" width="15.28515625" style="81" customWidth="1"/>
    <col min="7430" max="7430" width="13.7109375" style="81" customWidth="1"/>
    <col min="7431" max="7431" width="15.140625" style="81" customWidth="1"/>
    <col min="7432" max="7432" width="3.42578125" style="81" customWidth="1"/>
    <col min="7433" max="7433" width="13.42578125" style="81" customWidth="1"/>
    <col min="7434" max="7434" width="10.85546875" style="81" customWidth="1"/>
    <col min="7435" max="7435" width="10.7109375" style="81" customWidth="1"/>
    <col min="7436" max="7679" width="9.140625" style="81"/>
    <col min="7680" max="7680" width="4.7109375" style="81" customWidth="1"/>
    <col min="7681" max="7681" width="85.85546875" style="81" customWidth="1"/>
    <col min="7682" max="7682" width="12.140625" style="81" customWidth="1"/>
    <col min="7683" max="7683" width="11.140625" style="81" customWidth="1"/>
    <col min="7684" max="7684" width="15.140625" style="81" customWidth="1"/>
    <col min="7685" max="7685" width="15.28515625" style="81" customWidth="1"/>
    <col min="7686" max="7686" width="13.7109375" style="81" customWidth="1"/>
    <col min="7687" max="7687" width="15.140625" style="81" customWidth="1"/>
    <col min="7688" max="7688" width="3.42578125" style="81" customWidth="1"/>
    <col min="7689" max="7689" width="13.42578125" style="81" customWidth="1"/>
    <col min="7690" max="7690" width="10.85546875" style="81" customWidth="1"/>
    <col min="7691" max="7691" width="10.7109375" style="81" customWidth="1"/>
    <col min="7692" max="7935" width="9.140625" style="81"/>
    <col min="7936" max="7936" width="4.7109375" style="81" customWidth="1"/>
    <col min="7937" max="7937" width="85.85546875" style="81" customWidth="1"/>
    <col min="7938" max="7938" width="12.140625" style="81" customWidth="1"/>
    <col min="7939" max="7939" width="11.140625" style="81" customWidth="1"/>
    <col min="7940" max="7940" width="15.140625" style="81" customWidth="1"/>
    <col min="7941" max="7941" width="15.28515625" style="81" customWidth="1"/>
    <col min="7942" max="7942" width="13.7109375" style="81" customWidth="1"/>
    <col min="7943" max="7943" width="15.140625" style="81" customWidth="1"/>
    <col min="7944" max="7944" width="3.42578125" style="81" customWidth="1"/>
    <col min="7945" max="7945" width="13.42578125" style="81" customWidth="1"/>
    <col min="7946" max="7946" width="10.85546875" style="81" customWidth="1"/>
    <col min="7947" max="7947" width="10.7109375" style="81" customWidth="1"/>
    <col min="7948" max="8191" width="9.140625" style="81"/>
    <col min="8192" max="8192" width="4.7109375" style="81" customWidth="1"/>
    <col min="8193" max="8193" width="85.85546875" style="81" customWidth="1"/>
    <col min="8194" max="8194" width="12.140625" style="81" customWidth="1"/>
    <col min="8195" max="8195" width="11.140625" style="81" customWidth="1"/>
    <col min="8196" max="8196" width="15.140625" style="81" customWidth="1"/>
    <col min="8197" max="8197" width="15.28515625" style="81" customWidth="1"/>
    <col min="8198" max="8198" width="13.7109375" style="81" customWidth="1"/>
    <col min="8199" max="8199" width="15.140625" style="81" customWidth="1"/>
    <col min="8200" max="8200" width="3.42578125" style="81" customWidth="1"/>
    <col min="8201" max="8201" width="13.42578125" style="81" customWidth="1"/>
    <col min="8202" max="8202" width="10.85546875" style="81" customWidth="1"/>
    <col min="8203" max="8203" width="10.7109375" style="81" customWidth="1"/>
    <col min="8204" max="8447" width="9.140625" style="81"/>
    <col min="8448" max="8448" width="4.7109375" style="81" customWidth="1"/>
    <col min="8449" max="8449" width="85.85546875" style="81" customWidth="1"/>
    <col min="8450" max="8450" width="12.140625" style="81" customWidth="1"/>
    <col min="8451" max="8451" width="11.140625" style="81" customWidth="1"/>
    <col min="8452" max="8452" width="15.140625" style="81" customWidth="1"/>
    <col min="8453" max="8453" width="15.28515625" style="81" customWidth="1"/>
    <col min="8454" max="8454" width="13.7109375" style="81" customWidth="1"/>
    <col min="8455" max="8455" width="15.140625" style="81" customWidth="1"/>
    <col min="8456" max="8456" width="3.42578125" style="81" customWidth="1"/>
    <col min="8457" max="8457" width="13.42578125" style="81" customWidth="1"/>
    <col min="8458" max="8458" width="10.85546875" style="81" customWidth="1"/>
    <col min="8459" max="8459" width="10.7109375" style="81" customWidth="1"/>
    <col min="8460" max="8703" width="9.140625" style="81"/>
    <col min="8704" max="8704" width="4.7109375" style="81" customWidth="1"/>
    <col min="8705" max="8705" width="85.85546875" style="81" customWidth="1"/>
    <col min="8706" max="8706" width="12.140625" style="81" customWidth="1"/>
    <col min="8707" max="8707" width="11.140625" style="81" customWidth="1"/>
    <col min="8708" max="8708" width="15.140625" style="81" customWidth="1"/>
    <col min="8709" max="8709" width="15.28515625" style="81" customWidth="1"/>
    <col min="8710" max="8710" width="13.7109375" style="81" customWidth="1"/>
    <col min="8711" max="8711" width="15.140625" style="81" customWidth="1"/>
    <col min="8712" max="8712" width="3.42578125" style="81" customWidth="1"/>
    <col min="8713" max="8713" width="13.42578125" style="81" customWidth="1"/>
    <col min="8714" max="8714" width="10.85546875" style="81" customWidth="1"/>
    <col min="8715" max="8715" width="10.7109375" style="81" customWidth="1"/>
    <col min="8716" max="8959" width="9.140625" style="81"/>
    <col min="8960" max="8960" width="4.7109375" style="81" customWidth="1"/>
    <col min="8961" max="8961" width="85.85546875" style="81" customWidth="1"/>
    <col min="8962" max="8962" width="12.140625" style="81" customWidth="1"/>
    <col min="8963" max="8963" width="11.140625" style="81" customWidth="1"/>
    <col min="8964" max="8964" width="15.140625" style="81" customWidth="1"/>
    <col min="8965" max="8965" width="15.28515625" style="81" customWidth="1"/>
    <col min="8966" max="8966" width="13.7109375" style="81" customWidth="1"/>
    <col min="8967" max="8967" width="15.140625" style="81" customWidth="1"/>
    <col min="8968" max="8968" width="3.42578125" style="81" customWidth="1"/>
    <col min="8969" max="8969" width="13.42578125" style="81" customWidth="1"/>
    <col min="8970" max="8970" width="10.85546875" style="81" customWidth="1"/>
    <col min="8971" max="8971" width="10.7109375" style="81" customWidth="1"/>
    <col min="8972" max="9215" width="9.140625" style="81"/>
    <col min="9216" max="9216" width="4.7109375" style="81" customWidth="1"/>
    <col min="9217" max="9217" width="85.85546875" style="81" customWidth="1"/>
    <col min="9218" max="9218" width="12.140625" style="81" customWidth="1"/>
    <col min="9219" max="9219" width="11.140625" style="81" customWidth="1"/>
    <col min="9220" max="9220" width="15.140625" style="81" customWidth="1"/>
    <col min="9221" max="9221" width="15.28515625" style="81" customWidth="1"/>
    <col min="9222" max="9222" width="13.7109375" style="81" customWidth="1"/>
    <col min="9223" max="9223" width="15.140625" style="81" customWidth="1"/>
    <col min="9224" max="9224" width="3.42578125" style="81" customWidth="1"/>
    <col min="9225" max="9225" width="13.42578125" style="81" customWidth="1"/>
    <col min="9226" max="9226" width="10.85546875" style="81" customWidth="1"/>
    <col min="9227" max="9227" width="10.7109375" style="81" customWidth="1"/>
    <col min="9228" max="9471" width="9.140625" style="81"/>
    <col min="9472" max="9472" width="4.7109375" style="81" customWidth="1"/>
    <col min="9473" max="9473" width="85.85546875" style="81" customWidth="1"/>
    <col min="9474" max="9474" width="12.140625" style="81" customWidth="1"/>
    <col min="9475" max="9475" width="11.140625" style="81" customWidth="1"/>
    <col min="9476" max="9476" width="15.140625" style="81" customWidth="1"/>
    <col min="9477" max="9477" width="15.28515625" style="81" customWidth="1"/>
    <col min="9478" max="9478" width="13.7109375" style="81" customWidth="1"/>
    <col min="9479" max="9479" width="15.140625" style="81" customWidth="1"/>
    <col min="9480" max="9480" width="3.42578125" style="81" customWidth="1"/>
    <col min="9481" max="9481" width="13.42578125" style="81" customWidth="1"/>
    <col min="9482" max="9482" width="10.85546875" style="81" customWidth="1"/>
    <col min="9483" max="9483" width="10.7109375" style="81" customWidth="1"/>
    <col min="9484" max="9727" width="9.140625" style="81"/>
    <col min="9728" max="9728" width="4.7109375" style="81" customWidth="1"/>
    <col min="9729" max="9729" width="85.85546875" style="81" customWidth="1"/>
    <col min="9730" max="9730" width="12.140625" style="81" customWidth="1"/>
    <col min="9731" max="9731" width="11.140625" style="81" customWidth="1"/>
    <col min="9732" max="9732" width="15.140625" style="81" customWidth="1"/>
    <col min="9733" max="9733" width="15.28515625" style="81" customWidth="1"/>
    <col min="9734" max="9734" width="13.7109375" style="81" customWidth="1"/>
    <col min="9735" max="9735" width="15.140625" style="81" customWidth="1"/>
    <col min="9736" max="9736" width="3.42578125" style="81" customWidth="1"/>
    <col min="9737" max="9737" width="13.42578125" style="81" customWidth="1"/>
    <col min="9738" max="9738" width="10.85546875" style="81" customWidth="1"/>
    <col min="9739" max="9739" width="10.7109375" style="81" customWidth="1"/>
    <col min="9740" max="9983" width="9.140625" style="81"/>
    <col min="9984" max="9984" width="4.7109375" style="81" customWidth="1"/>
    <col min="9985" max="9985" width="85.85546875" style="81" customWidth="1"/>
    <col min="9986" max="9986" width="12.140625" style="81" customWidth="1"/>
    <col min="9987" max="9987" width="11.140625" style="81" customWidth="1"/>
    <col min="9988" max="9988" width="15.140625" style="81" customWidth="1"/>
    <col min="9989" max="9989" width="15.28515625" style="81" customWidth="1"/>
    <col min="9990" max="9990" width="13.7109375" style="81" customWidth="1"/>
    <col min="9991" max="9991" width="15.140625" style="81" customWidth="1"/>
    <col min="9992" max="9992" width="3.42578125" style="81" customWidth="1"/>
    <col min="9993" max="9993" width="13.42578125" style="81" customWidth="1"/>
    <col min="9994" max="9994" width="10.85546875" style="81" customWidth="1"/>
    <col min="9995" max="9995" width="10.7109375" style="81" customWidth="1"/>
    <col min="9996" max="10239" width="9.140625" style="81"/>
    <col min="10240" max="10240" width="4.7109375" style="81" customWidth="1"/>
    <col min="10241" max="10241" width="85.85546875" style="81" customWidth="1"/>
    <col min="10242" max="10242" width="12.140625" style="81" customWidth="1"/>
    <col min="10243" max="10243" width="11.140625" style="81" customWidth="1"/>
    <col min="10244" max="10244" width="15.140625" style="81" customWidth="1"/>
    <col min="10245" max="10245" width="15.28515625" style="81" customWidth="1"/>
    <col min="10246" max="10246" width="13.7109375" style="81" customWidth="1"/>
    <col min="10247" max="10247" width="15.140625" style="81" customWidth="1"/>
    <col min="10248" max="10248" width="3.42578125" style="81" customWidth="1"/>
    <col min="10249" max="10249" width="13.42578125" style="81" customWidth="1"/>
    <col min="10250" max="10250" width="10.85546875" style="81" customWidth="1"/>
    <col min="10251" max="10251" width="10.7109375" style="81" customWidth="1"/>
    <col min="10252" max="10495" width="9.140625" style="81"/>
    <col min="10496" max="10496" width="4.7109375" style="81" customWidth="1"/>
    <col min="10497" max="10497" width="85.85546875" style="81" customWidth="1"/>
    <col min="10498" max="10498" width="12.140625" style="81" customWidth="1"/>
    <col min="10499" max="10499" width="11.140625" style="81" customWidth="1"/>
    <col min="10500" max="10500" width="15.140625" style="81" customWidth="1"/>
    <col min="10501" max="10501" width="15.28515625" style="81" customWidth="1"/>
    <col min="10502" max="10502" width="13.7109375" style="81" customWidth="1"/>
    <col min="10503" max="10503" width="15.140625" style="81" customWidth="1"/>
    <col min="10504" max="10504" width="3.42578125" style="81" customWidth="1"/>
    <col min="10505" max="10505" width="13.42578125" style="81" customWidth="1"/>
    <col min="10506" max="10506" width="10.85546875" style="81" customWidth="1"/>
    <col min="10507" max="10507" width="10.7109375" style="81" customWidth="1"/>
    <col min="10508" max="10751" width="9.140625" style="81"/>
    <col min="10752" max="10752" width="4.7109375" style="81" customWidth="1"/>
    <col min="10753" max="10753" width="85.85546875" style="81" customWidth="1"/>
    <col min="10754" max="10754" width="12.140625" style="81" customWidth="1"/>
    <col min="10755" max="10755" width="11.140625" style="81" customWidth="1"/>
    <col min="10756" max="10756" width="15.140625" style="81" customWidth="1"/>
    <col min="10757" max="10757" width="15.28515625" style="81" customWidth="1"/>
    <col min="10758" max="10758" width="13.7109375" style="81" customWidth="1"/>
    <col min="10759" max="10759" width="15.140625" style="81" customWidth="1"/>
    <col min="10760" max="10760" width="3.42578125" style="81" customWidth="1"/>
    <col min="10761" max="10761" width="13.42578125" style="81" customWidth="1"/>
    <col min="10762" max="10762" width="10.85546875" style="81" customWidth="1"/>
    <col min="10763" max="10763" width="10.7109375" style="81" customWidth="1"/>
    <col min="10764" max="11007" width="9.140625" style="81"/>
    <col min="11008" max="11008" width="4.7109375" style="81" customWidth="1"/>
    <col min="11009" max="11009" width="85.85546875" style="81" customWidth="1"/>
    <col min="11010" max="11010" width="12.140625" style="81" customWidth="1"/>
    <col min="11011" max="11011" width="11.140625" style="81" customWidth="1"/>
    <col min="11012" max="11012" width="15.140625" style="81" customWidth="1"/>
    <col min="11013" max="11013" width="15.28515625" style="81" customWidth="1"/>
    <col min="11014" max="11014" width="13.7109375" style="81" customWidth="1"/>
    <col min="11015" max="11015" width="15.140625" style="81" customWidth="1"/>
    <col min="11016" max="11016" width="3.42578125" style="81" customWidth="1"/>
    <col min="11017" max="11017" width="13.42578125" style="81" customWidth="1"/>
    <col min="11018" max="11018" width="10.85546875" style="81" customWidth="1"/>
    <col min="11019" max="11019" width="10.7109375" style="81" customWidth="1"/>
    <col min="11020" max="11263" width="9.140625" style="81"/>
    <col min="11264" max="11264" width="4.7109375" style="81" customWidth="1"/>
    <col min="11265" max="11265" width="85.85546875" style="81" customWidth="1"/>
    <col min="11266" max="11266" width="12.140625" style="81" customWidth="1"/>
    <col min="11267" max="11267" width="11.140625" style="81" customWidth="1"/>
    <col min="11268" max="11268" width="15.140625" style="81" customWidth="1"/>
    <col min="11269" max="11269" width="15.28515625" style="81" customWidth="1"/>
    <col min="11270" max="11270" width="13.7109375" style="81" customWidth="1"/>
    <col min="11271" max="11271" width="15.140625" style="81" customWidth="1"/>
    <col min="11272" max="11272" width="3.42578125" style="81" customWidth="1"/>
    <col min="11273" max="11273" width="13.42578125" style="81" customWidth="1"/>
    <col min="11274" max="11274" width="10.85546875" style="81" customWidth="1"/>
    <col min="11275" max="11275" width="10.7109375" style="81" customWidth="1"/>
    <col min="11276" max="11519" width="9.140625" style="81"/>
    <col min="11520" max="11520" width="4.7109375" style="81" customWidth="1"/>
    <col min="11521" max="11521" width="85.85546875" style="81" customWidth="1"/>
    <col min="11522" max="11522" width="12.140625" style="81" customWidth="1"/>
    <col min="11523" max="11523" width="11.140625" style="81" customWidth="1"/>
    <col min="11524" max="11524" width="15.140625" style="81" customWidth="1"/>
    <col min="11525" max="11525" width="15.28515625" style="81" customWidth="1"/>
    <col min="11526" max="11526" width="13.7109375" style="81" customWidth="1"/>
    <col min="11527" max="11527" width="15.140625" style="81" customWidth="1"/>
    <col min="11528" max="11528" width="3.42578125" style="81" customWidth="1"/>
    <col min="11529" max="11529" width="13.42578125" style="81" customWidth="1"/>
    <col min="11530" max="11530" width="10.85546875" style="81" customWidth="1"/>
    <col min="11531" max="11531" width="10.7109375" style="81" customWidth="1"/>
    <col min="11532" max="11775" width="9.140625" style="81"/>
    <col min="11776" max="11776" width="4.7109375" style="81" customWidth="1"/>
    <col min="11777" max="11777" width="85.85546875" style="81" customWidth="1"/>
    <col min="11778" max="11778" width="12.140625" style="81" customWidth="1"/>
    <col min="11779" max="11779" width="11.140625" style="81" customWidth="1"/>
    <col min="11780" max="11780" width="15.140625" style="81" customWidth="1"/>
    <col min="11781" max="11781" width="15.28515625" style="81" customWidth="1"/>
    <col min="11782" max="11782" width="13.7109375" style="81" customWidth="1"/>
    <col min="11783" max="11783" width="15.140625" style="81" customWidth="1"/>
    <col min="11784" max="11784" width="3.42578125" style="81" customWidth="1"/>
    <col min="11785" max="11785" width="13.42578125" style="81" customWidth="1"/>
    <col min="11786" max="11786" width="10.85546875" style="81" customWidth="1"/>
    <col min="11787" max="11787" width="10.7109375" style="81" customWidth="1"/>
    <col min="11788" max="12031" width="9.140625" style="81"/>
    <col min="12032" max="12032" width="4.7109375" style="81" customWidth="1"/>
    <col min="12033" max="12033" width="85.85546875" style="81" customWidth="1"/>
    <col min="12034" max="12034" width="12.140625" style="81" customWidth="1"/>
    <col min="12035" max="12035" width="11.140625" style="81" customWidth="1"/>
    <col min="12036" max="12036" width="15.140625" style="81" customWidth="1"/>
    <col min="12037" max="12037" width="15.28515625" style="81" customWidth="1"/>
    <col min="12038" max="12038" width="13.7109375" style="81" customWidth="1"/>
    <col min="12039" max="12039" width="15.140625" style="81" customWidth="1"/>
    <col min="12040" max="12040" width="3.42578125" style="81" customWidth="1"/>
    <col min="12041" max="12041" width="13.42578125" style="81" customWidth="1"/>
    <col min="12042" max="12042" width="10.85546875" style="81" customWidth="1"/>
    <col min="12043" max="12043" width="10.7109375" style="81" customWidth="1"/>
    <col min="12044" max="12287" width="9.140625" style="81"/>
    <col min="12288" max="12288" width="4.7109375" style="81" customWidth="1"/>
    <col min="12289" max="12289" width="85.85546875" style="81" customWidth="1"/>
    <col min="12290" max="12290" width="12.140625" style="81" customWidth="1"/>
    <col min="12291" max="12291" width="11.140625" style="81" customWidth="1"/>
    <col min="12292" max="12292" width="15.140625" style="81" customWidth="1"/>
    <col min="12293" max="12293" width="15.28515625" style="81" customWidth="1"/>
    <col min="12294" max="12294" width="13.7109375" style="81" customWidth="1"/>
    <col min="12295" max="12295" width="15.140625" style="81" customWidth="1"/>
    <col min="12296" max="12296" width="3.42578125" style="81" customWidth="1"/>
    <col min="12297" max="12297" width="13.42578125" style="81" customWidth="1"/>
    <col min="12298" max="12298" width="10.85546875" style="81" customWidth="1"/>
    <col min="12299" max="12299" width="10.7109375" style="81" customWidth="1"/>
    <col min="12300" max="12543" width="9.140625" style="81"/>
    <col min="12544" max="12544" width="4.7109375" style="81" customWidth="1"/>
    <col min="12545" max="12545" width="85.85546875" style="81" customWidth="1"/>
    <col min="12546" max="12546" width="12.140625" style="81" customWidth="1"/>
    <col min="12547" max="12547" width="11.140625" style="81" customWidth="1"/>
    <col min="12548" max="12548" width="15.140625" style="81" customWidth="1"/>
    <col min="12549" max="12549" width="15.28515625" style="81" customWidth="1"/>
    <col min="12550" max="12550" width="13.7109375" style="81" customWidth="1"/>
    <col min="12551" max="12551" width="15.140625" style="81" customWidth="1"/>
    <col min="12552" max="12552" width="3.42578125" style="81" customWidth="1"/>
    <col min="12553" max="12553" width="13.42578125" style="81" customWidth="1"/>
    <col min="12554" max="12554" width="10.85546875" style="81" customWidth="1"/>
    <col min="12555" max="12555" width="10.7109375" style="81" customWidth="1"/>
    <col min="12556" max="12799" width="9.140625" style="81"/>
    <col min="12800" max="12800" width="4.7109375" style="81" customWidth="1"/>
    <col min="12801" max="12801" width="85.85546875" style="81" customWidth="1"/>
    <col min="12802" max="12802" width="12.140625" style="81" customWidth="1"/>
    <col min="12803" max="12803" width="11.140625" style="81" customWidth="1"/>
    <col min="12804" max="12804" width="15.140625" style="81" customWidth="1"/>
    <col min="12805" max="12805" width="15.28515625" style="81" customWidth="1"/>
    <col min="12806" max="12806" width="13.7109375" style="81" customWidth="1"/>
    <col min="12807" max="12807" width="15.140625" style="81" customWidth="1"/>
    <col min="12808" max="12808" width="3.42578125" style="81" customWidth="1"/>
    <col min="12809" max="12809" width="13.42578125" style="81" customWidth="1"/>
    <col min="12810" max="12810" width="10.85546875" style="81" customWidth="1"/>
    <col min="12811" max="12811" width="10.7109375" style="81" customWidth="1"/>
    <col min="12812" max="13055" width="9.140625" style="81"/>
    <col min="13056" max="13056" width="4.7109375" style="81" customWidth="1"/>
    <col min="13057" max="13057" width="85.85546875" style="81" customWidth="1"/>
    <col min="13058" max="13058" width="12.140625" style="81" customWidth="1"/>
    <col min="13059" max="13059" width="11.140625" style="81" customWidth="1"/>
    <col min="13060" max="13060" width="15.140625" style="81" customWidth="1"/>
    <col min="13061" max="13061" width="15.28515625" style="81" customWidth="1"/>
    <col min="13062" max="13062" width="13.7109375" style="81" customWidth="1"/>
    <col min="13063" max="13063" width="15.140625" style="81" customWidth="1"/>
    <col min="13064" max="13064" width="3.42578125" style="81" customWidth="1"/>
    <col min="13065" max="13065" width="13.42578125" style="81" customWidth="1"/>
    <col min="13066" max="13066" width="10.85546875" style="81" customWidth="1"/>
    <col min="13067" max="13067" width="10.7109375" style="81" customWidth="1"/>
    <col min="13068" max="13311" width="9.140625" style="81"/>
    <col min="13312" max="13312" width="4.7109375" style="81" customWidth="1"/>
    <col min="13313" max="13313" width="85.85546875" style="81" customWidth="1"/>
    <col min="13314" max="13314" width="12.140625" style="81" customWidth="1"/>
    <col min="13315" max="13315" width="11.140625" style="81" customWidth="1"/>
    <col min="13316" max="13316" width="15.140625" style="81" customWidth="1"/>
    <col min="13317" max="13317" width="15.28515625" style="81" customWidth="1"/>
    <col min="13318" max="13318" width="13.7109375" style="81" customWidth="1"/>
    <col min="13319" max="13319" width="15.140625" style="81" customWidth="1"/>
    <col min="13320" max="13320" width="3.42578125" style="81" customWidth="1"/>
    <col min="13321" max="13321" width="13.42578125" style="81" customWidth="1"/>
    <col min="13322" max="13322" width="10.85546875" style="81" customWidth="1"/>
    <col min="13323" max="13323" width="10.7109375" style="81" customWidth="1"/>
    <col min="13324" max="13567" width="9.140625" style="81"/>
    <col min="13568" max="13568" width="4.7109375" style="81" customWidth="1"/>
    <col min="13569" max="13569" width="85.85546875" style="81" customWidth="1"/>
    <col min="13570" max="13570" width="12.140625" style="81" customWidth="1"/>
    <col min="13571" max="13571" width="11.140625" style="81" customWidth="1"/>
    <col min="13572" max="13572" width="15.140625" style="81" customWidth="1"/>
    <col min="13573" max="13573" width="15.28515625" style="81" customWidth="1"/>
    <col min="13574" max="13574" width="13.7109375" style="81" customWidth="1"/>
    <col min="13575" max="13575" width="15.140625" style="81" customWidth="1"/>
    <col min="13576" max="13576" width="3.42578125" style="81" customWidth="1"/>
    <col min="13577" max="13577" width="13.42578125" style="81" customWidth="1"/>
    <col min="13578" max="13578" width="10.85546875" style="81" customWidth="1"/>
    <col min="13579" max="13579" width="10.7109375" style="81" customWidth="1"/>
    <col min="13580" max="13823" width="9.140625" style="81"/>
    <col min="13824" max="13824" width="4.7109375" style="81" customWidth="1"/>
    <col min="13825" max="13825" width="85.85546875" style="81" customWidth="1"/>
    <col min="13826" max="13826" width="12.140625" style="81" customWidth="1"/>
    <col min="13827" max="13827" width="11.140625" style="81" customWidth="1"/>
    <col min="13828" max="13828" width="15.140625" style="81" customWidth="1"/>
    <col min="13829" max="13829" width="15.28515625" style="81" customWidth="1"/>
    <col min="13830" max="13830" width="13.7109375" style="81" customWidth="1"/>
    <col min="13831" max="13831" width="15.140625" style="81" customWidth="1"/>
    <col min="13832" max="13832" width="3.42578125" style="81" customWidth="1"/>
    <col min="13833" max="13833" width="13.42578125" style="81" customWidth="1"/>
    <col min="13834" max="13834" width="10.85546875" style="81" customWidth="1"/>
    <col min="13835" max="13835" width="10.7109375" style="81" customWidth="1"/>
    <col min="13836" max="14079" width="9.140625" style="81"/>
    <col min="14080" max="14080" width="4.7109375" style="81" customWidth="1"/>
    <col min="14081" max="14081" width="85.85546875" style="81" customWidth="1"/>
    <col min="14082" max="14082" width="12.140625" style="81" customWidth="1"/>
    <col min="14083" max="14083" width="11.140625" style="81" customWidth="1"/>
    <col min="14084" max="14084" width="15.140625" style="81" customWidth="1"/>
    <col min="14085" max="14085" width="15.28515625" style="81" customWidth="1"/>
    <col min="14086" max="14086" width="13.7109375" style="81" customWidth="1"/>
    <col min="14087" max="14087" width="15.140625" style="81" customWidth="1"/>
    <col min="14088" max="14088" width="3.42578125" style="81" customWidth="1"/>
    <col min="14089" max="14089" width="13.42578125" style="81" customWidth="1"/>
    <col min="14090" max="14090" width="10.85546875" style="81" customWidth="1"/>
    <col min="14091" max="14091" width="10.7109375" style="81" customWidth="1"/>
    <col min="14092" max="14335" width="9.140625" style="81"/>
    <col min="14336" max="14336" width="4.7109375" style="81" customWidth="1"/>
    <col min="14337" max="14337" width="85.85546875" style="81" customWidth="1"/>
    <col min="14338" max="14338" width="12.140625" style="81" customWidth="1"/>
    <col min="14339" max="14339" width="11.140625" style="81" customWidth="1"/>
    <col min="14340" max="14340" width="15.140625" style="81" customWidth="1"/>
    <col min="14341" max="14341" width="15.28515625" style="81" customWidth="1"/>
    <col min="14342" max="14342" width="13.7109375" style="81" customWidth="1"/>
    <col min="14343" max="14343" width="15.140625" style="81" customWidth="1"/>
    <col min="14344" max="14344" width="3.42578125" style="81" customWidth="1"/>
    <col min="14345" max="14345" width="13.42578125" style="81" customWidth="1"/>
    <col min="14346" max="14346" width="10.85546875" style="81" customWidth="1"/>
    <col min="14347" max="14347" width="10.7109375" style="81" customWidth="1"/>
    <col min="14348" max="14591" width="9.140625" style="81"/>
    <col min="14592" max="14592" width="4.7109375" style="81" customWidth="1"/>
    <col min="14593" max="14593" width="85.85546875" style="81" customWidth="1"/>
    <col min="14594" max="14594" width="12.140625" style="81" customWidth="1"/>
    <col min="14595" max="14595" width="11.140625" style="81" customWidth="1"/>
    <col min="14596" max="14596" width="15.140625" style="81" customWidth="1"/>
    <col min="14597" max="14597" width="15.28515625" style="81" customWidth="1"/>
    <col min="14598" max="14598" width="13.7109375" style="81" customWidth="1"/>
    <col min="14599" max="14599" width="15.140625" style="81" customWidth="1"/>
    <col min="14600" max="14600" width="3.42578125" style="81" customWidth="1"/>
    <col min="14601" max="14601" width="13.42578125" style="81" customWidth="1"/>
    <col min="14602" max="14602" width="10.85546875" style="81" customWidth="1"/>
    <col min="14603" max="14603" width="10.7109375" style="81" customWidth="1"/>
    <col min="14604" max="14847" width="9.140625" style="81"/>
    <col min="14848" max="14848" width="4.7109375" style="81" customWidth="1"/>
    <col min="14849" max="14849" width="85.85546875" style="81" customWidth="1"/>
    <col min="14850" max="14850" width="12.140625" style="81" customWidth="1"/>
    <col min="14851" max="14851" width="11.140625" style="81" customWidth="1"/>
    <col min="14852" max="14852" width="15.140625" style="81" customWidth="1"/>
    <col min="14853" max="14853" width="15.28515625" style="81" customWidth="1"/>
    <col min="14854" max="14854" width="13.7109375" style="81" customWidth="1"/>
    <col min="14855" max="14855" width="15.140625" style="81" customWidth="1"/>
    <col min="14856" max="14856" width="3.42578125" style="81" customWidth="1"/>
    <col min="14857" max="14857" width="13.42578125" style="81" customWidth="1"/>
    <col min="14858" max="14858" width="10.85546875" style="81" customWidth="1"/>
    <col min="14859" max="14859" width="10.7109375" style="81" customWidth="1"/>
    <col min="14860" max="15103" width="9.140625" style="81"/>
    <col min="15104" max="15104" width="4.7109375" style="81" customWidth="1"/>
    <col min="15105" max="15105" width="85.85546875" style="81" customWidth="1"/>
    <col min="15106" max="15106" width="12.140625" style="81" customWidth="1"/>
    <col min="15107" max="15107" width="11.140625" style="81" customWidth="1"/>
    <col min="15108" max="15108" width="15.140625" style="81" customWidth="1"/>
    <col min="15109" max="15109" width="15.28515625" style="81" customWidth="1"/>
    <col min="15110" max="15110" width="13.7109375" style="81" customWidth="1"/>
    <col min="15111" max="15111" width="15.140625" style="81" customWidth="1"/>
    <col min="15112" max="15112" width="3.42578125" style="81" customWidth="1"/>
    <col min="15113" max="15113" width="13.42578125" style="81" customWidth="1"/>
    <col min="15114" max="15114" width="10.85546875" style="81" customWidth="1"/>
    <col min="15115" max="15115" width="10.7109375" style="81" customWidth="1"/>
    <col min="15116" max="15359" width="9.140625" style="81"/>
    <col min="15360" max="15360" width="4.7109375" style="81" customWidth="1"/>
    <col min="15361" max="15361" width="85.85546875" style="81" customWidth="1"/>
    <col min="15362" max="15362" width="12.140625" style="81" customWidth="1"/>
    <col min="15363" max="15363" width="11.140625" style="81" customWidth="1"/>
    <col min="15364" max="15364" width="15.140625" style="81" customWidth="1"/>
    <col min="15365" max="15365" width="15.28515625" style="81" customWidth="1"/>
    <col min="15366" max="15366" width="13.7109375" style="81" customWidth="1"/>
    <col min="15367" max="15367" width="15.140625" style="81" customWidth="1"/>
    <col min="15368" max="15368" width="3.42578125" style="81" customWidth="1"/>
    <col min="15369" max="15369" width="13.42578125" style="81" customWidth="1"/>
    <col min="15370" max="15370" width="10.85546875" style="81" customWidth="1"/>
    <col min="15371" max="15371" width="10.7109375" style="81" customWidth="1"/>
    <col min="15372" max="15615" width="9.140625" style="81"/>
    <col min="15616" max="15616" width="4.7109375" style="81" customWidth="1"/>
    <col min="15617" max="15617" width="85.85546875" style="81" customWidth="1"/>
    <col min="15618" max="15618" width="12.140625" style="81" customWidth="1"/>
    <col min="15619" max="15619" width="11.140625" style="81" customWidth="1"/>
    <col min="15620" max="15620" width="15.140625" style="81" customWidth="1"/>
    <col min="15621" max="15621" width="15.28515625" style="81" customWidth="1"/>
    <col min="15622" max="15622" width="13.7109375" style="81" customWidth="1"/>
    <col min="15623" max="15623" width="15.140625" style="81" customWidth="1"/>
    <col min="15624" max="15624" width="3.42578125" style="81" customWidth="1"/>
    <col min="15625" max="15625" width="13.42578125" style="81" customWidth="1"/>
    <col min="15626" max="15626" width="10.85546875" style="81" customWidth="1"/>
    <col min="15627" max="15627" width="10.7109375" style="81" customWidth="1"/>
    <col min="15628" max="15871" width="9.140625" style="81"/>
    <col min="15872" max="15872" width="4.7109375" style="81" customWidth="1"/>
    <col min="15873" max="15873" width="85.85546875" style="81" customWidth="1"/>
    <col min="15874" max="15874" width="12.140625" style="81" customWidth="1"/>
    <col min="15875" max="15875" width="11.140625" style="81" customWidth="1"/>
    <col min="15876" max="15876" width="15.140625" style="81" customWidth="1"/>
    <col min="15877" max="15877" width="15.28515625" style="81" customWidth="1"/>
    <col min="15878" max="15878" width="13.7109375" style="81" customWidth="1"/>
    <col min="15879" max="15879" width="15.140625" style="81" customWidth="1"/>
    <col min="15880" max="15880" width="3.42578125" style="81" customWidth="1"/>
    <col min="15881" max="15881" width="13.42578125" style="81" customWidth="1"/>
    <col min="15882" max="15882" width="10.85546875" style="81" customWidth="1"/>
    <col min="15883" max="15883" width="10.7109375" style="81" customWidth="1"/>
    <col min="15884" max="16127" width="9.140625" style="81"/>
    <col min="16128" max="16128" width="4.7109375" style="81" customWidth="1"/>
    <col min="16129" max="16129" width="85.85546875" style="81" customWidth="1"/>
    <col min="16130" max="16130" width="12.140625" style="81" customWidth="1"/>
    <col min="16131" max="16131" width="11.140625" style="81" customWidth="1"/>
    <col min="16132" max="16132" width="15.140625" style="81" customWidth="1"/>
    <col min="16133" max="16133" width="15.28515625" style="81" customWidth="1"/>
    <col min="16134" max="16134" width="13.7109375" style="81" customWidth="1"/>
    <col min="16135" max="16135" width="15.140625" style="81" customWidth="1"/>
    <col min="16136" max="16136" width="3.42578125" style="81" customWidth="1"/>
    <col min="16137" max="16137" width="13.42578125" style="81" customWidth="1"/>
    <col min="16138" max="16138" width="10.85546875" style="81" customWidth="1"/>
    <col min="16139" max="16139" width="10.7109375" style="81" customWidth="1"/>
    <col min="16140" max="16384" width="9.140625" style="81"/>
  </cols>
  <sheetData>
    <row r="1" spans="1:42" hidden="1" x14ac:dyDescent="0.2">
      <c r="F1" s="79" t="s">
        <v>163</v>
      </c>
      <c r="G1" s="80"/>
      <c r="H1" s="81" t="s">
        <v>164</v>
      </c>
    </row>
    <row r="2" spans="1:42" hidden="1" x14ac:dyDescent="0.2">
      <c r="F2" s="79" t="s">
        <v>165</v>
      </c>
      <c r="G2" s="80"/>
      <c r="H2" s="81" t="s">
        <v>164</v>
      </c>
    </row>
    <row r="3" spans="1:42" hidden="1" x14ac:dyDescent="0.2">
      <c r="F3" s="79" t="s">
        <v>74</v>
      </c>
      <c r="G3" s="80"/>
      <c r="H3" s="81" t="s">
        <v>164</v>
      </c>
    </row>
    <row r="4" spans="1:42" hidden="1" x14ac:dyDescent="0.2">
      <c r="F4" s="79" t="s">
        <v>166</v>
      </c>
      <c r="G4" s="80"/>
      <c r="H4" s="81" t="s">
        <v>164</v>
      </c>
    </row>
    <row r="5" spans="1:42" ht="15.75" x14ac:dyDescent="0.2">
      <c r="F5" s="252" t="s">
        <v>199</v>
      </c>
      <c r="G5" s="252"/>
      <c r="H5" s="81" t="s">
        <v>164</v>
      </c>
    </row>
    <row r="6" spans="1:42" ht="36" customHeight="1" x14ac:dyDescent="0.2">
      <c r="F6" s="254" t="s">
        <v>278</v>
      </c>
      <c r="G6" s="254"/>
    </row>
    <row r="7" spans="1:42" ht="23.25" customHeight="1" x14ac:dyDescent="0.2">
      <c r="F7" s="245" t="s">
        <v>275</v>
      </c>
      <c r="G7" s="245"/>
    </row>
    <row r="8" spans="1:42" s="86" customFormat="1" ht="20.25" customHeight="1" x14ac:dyDescent="0.2">
      <c r="A8" s="82"/>
      <c r="B8" s="77"/>
      <c r="C8" s="82"/>
      <c r="D8" s="78"/>
      <c r="E8" s="83"/>
      <c r="F8" s="253" t="s">
        <v>143</v>
      </c>
      <c r="G8" s="253"/>
      <c r="H8" s="85"/>
      <c r="I8" s="42"/>
      <c r="J8" s="85"/>
      <c r="K8" s="85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</row>
    <row r="9" spans="1:42" s="89" customFormat="1" ht="21" customHeight="1" x14ac:dyDescent="0.3">
      <c r="A9" s="234" t="s">
        <v>200</v>
      </c>
      <c r="B9" s="234"/>
      <c r="C9" s="234"/>
      <c r="D9" s="234"/>
      <c r="E9" s="234"/>
      <c r="F9" s="234"/>
      <c r="G9" s="234"/>
      <c r="H9" s="87"/>
      <c r="I9" s="88"/>
      <c r="J9" s="87"/>
      <c r="K9" s="87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</row>
    <row r="10" spans="1:42" s="86" customFormat="1" ht="22.5" customHeight="1" x14ac:dyDescent="0.3">
      <c r="A10" s="234" t="s">
        <v>252</v>
      </c>
      <c r="B10" s="234"/>
      <c r="C10" s="234"/>
      <c r="D10" s="234"/>
      <c r="E10" s="234"/>
      <c r="F10" s="234"/>
      <c r="G10" s="234"/>
      <c r="H10" s="85"/>
      <c r="I10" s="42"/>
      <c r="J10" s="85"/>
      <c r="K10" s="85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</row>
    <row r="11" spans="1:42" s="86" customFormat="1" ht="20.25" customHeight="1" x14ac:dyDescent="0.2">
      <c r="A11" s="90"/>
      <c r="B11" s="33"/>
      <c r="C11" s="90"/>
      <c r="D11" s="91"/>
      <c r="E11" s="83"/>
      <c r="F11" s="92"/>
      <c r="G11" s="91" t="s">
        <v>167</v>
      </c>
      <c r="H11" s="93" t="s">
        <v>164</v>
      </c>
      <c r="I11" s="42"/>
      <c r="J11" s="85"/>
      <c r="K11" s="85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</row>
    <row r="12" spans="1:42" s="86" customFormat="1" ht="38.25" customHeight="1" x14ac:dyDescent="0.2">
      <c r="A12" s="235" t="s">
        <v>168</v>
      </c>
      <c r="B12" s="217" t="s">
        <v>169</v>
      </c>
      <c r="C12" s="236" t="s">
        <v>170</v>
      </c>
      <c r="D12" s="237" t="s">
        <v>171</v>
      </c>
      <c r="E12" s="237" t="s">
        <v>162</v>
      </c>
      <c r="F12" s="237" t="s">
        <v>172</v>
      </c>
      <c r="G12" s="231" t="s">
        <v>51</v>
      </c>
      <c r="I12" s="42"/>
      <c r="J12" s="85"/>
      <c r="K12" s="85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</row>
    <row r="13" spans="1:42" s="86" customFormat="1" ht="29.25" customHeight="1" x14ac:dyDescent="0.2">
      <c r="A13" s="235"/>
      <c r="B13" s="217"/>
      <c r="C13" s="236"/>
      <c r="D13" s="237"/>
      <c r="E13" s="237"/>
      <c r="F13" s="237"/>
      <c r="G13" s="231"/>
      <c r="I13" s="42"/>
      <c r="J13" s="85"/>
      <c r="K13" s="85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</row>
    <row r="14" spans="1:42" s="86" customFormat="1" ht="24" customHeight="1" x14ac:dyDescent="0.2">
      <c r="A14" s="105">
        <v>1</v>
      </c>
      <c r="B14" s="106">
        <v>2</v>
      </c>
      <c r="C14" s="105">
        <v>3</v>
      </c>
      <c r="D14" s="106">
        <v>4</v>
      </c>
      <c r="E14" s="106">
        <v>5</v>
      </c>
      <c r="F14" s="105">
        <v>6</v>
      </c>
      <c r="G14" s="107">
        <v>7</v>
      </c>
      <c r="I14" s="42"/>
      <c r="J14" s="85"/>
      <c r="K14" s="85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</row>
    <row r="15" spans="1:42" s="86" customFormat="1" ht="23.25" customHeight="1" x14ac:dyDescent="0.2">
      <c r="A15" s="94"/>
      <c r="B15" s="138" t="s">
        <v>178</v>
      </c>
      <c r="C15" s="95"/>
      <c r="D15" s="112">
        <f>SUM(D16:D30)</f>
        <v>330000</v>
      </c>
      <c r="E15" s="112">
        <f>SUM(E16:E30)</f>
        <v>1030700</v>
      </c>
      <c r="F15" s="112">
        <f>SUM(F16:F30)</f>
        <v>954902.40999999992</v>
      </c>
      <c r="G15" s="113">
        <f t="shared" ref="G15:G38" si="0">F15/E15*100</f>
        <v>92.646008537886871</v>
      </c>
      <c r="H15" s="93"/>
      <c r="I15" s="42"/>
      <c r="J15" s="85"/>
      <c r="K15" s="85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</row>
    <row r="16" spans="1:42" s="86" customFormat="1" ht="47.25" x14ac:dyDescent="0.2">
      <c r="A16" s="139" t="s">
        <v>173</v>
      </c>
      <c r="B16" s="109" t="s">
        <v>187</v>
      </c>
      <c r="C16" s="117" t="s">
        <v>98</v>
      </c>
      <c r="D16" s="112"/>
      <c r="E16" s="114">
        <f>45000+100000</f>
        <v>145000</v>
      </c>
      <c r="F16" s="114">
        <f>44959+100000</f>
        <v>144959</v>
      </c>
      <c r="G16" s="113">
        <f t="shared" si="0"/>
        <v>99.971724137931034</v>
      </c>
      <c r="H16" s="93"/>
      <c r="I16" s="42">
        <f>F16+F17</f>
        <v>194249</v>
      </c>
      <c r="J16" s="85"/>
      <c r="K16" s="85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</row>
    <row r="17" spans="1:42" s="86" customFormat="1" ht="47.25" x14ac:dyDescent="0.2">
      <c r="A17" s="139" t="s">
        <v>182</v>
      </c>
      <c r="B17" s="109" t="s">
        <v>253</v>
      </c>
      <c r="C17" s="117" t="s">
        <v>98</v>
      </c>
      <c r="D17" s="112"/>
      <c r="E17" s="114">
        <v>50000</v>
      </c>
      <c r="F17" s="114">
        <v>49290</v>
      </c>
      <c r="G17" s="113">
        <f t="shared" si="0"/>
        <v>98.58</v>
      </c>
      <c r="H17" s="93"/>
      <c r="I17" s="42">
        <f>E16+E17</f>
        <v>195000</v>
      </c>
      <c r="J17" s="85"/>
      <c r="K17" s="85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</row>
    <row r="18" spans="1:42" s="86" customFormat="1" ht="31.5" x14ac:dyDescent="0.2">
      <c r="A18" s="139" t="s">
        <v>183</v>
      </c>
      <c r="B18" s="109" t="s">
        <v>188</v>
      </c>
      <c r="C18" s="118" t="s">
        <v>102</v>
      </c>
      <c r="D18" s="112"/>
      <c r="E18" s="111">
        <v>15000</v>
      </c>
      <c r="F18" s="114">
        <v>14991</v>
      </c>
      <c r="G18" s="113">
        <f t="shared" si="0"/>
        <v>99.94</v>
      </c>
      <c r="H18" s="93"/>
      <c r="I18" s="42">
        <f>F18+F19</f>
        <v>22083</v>
      </c>
      <c r="J18" s="85"/>
      <c r="K18" s="85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</row>
    <row r="19" spans="1:42" s="86" customFormat="1" ht="31.5" x14ac:dyDescent="0.2">
      <c r="A19" s="139" t="s">
        <v>191</v>
      </c>
      <c r="B19" s="104" t="s">
        <v>189</v>
      </c>
      <c r="C19" s="118" t="s">
        <v>102</v>
      </c>
      <c r="D19" s="112"/>
      <c r="E19" s="111">
        <v>10000</v>
      </c>
      <c r="F19" s="114">
        <v>7092</v>
      </c>
      <c r="G19" s="113">
        <f t="shared" si="0"/>
        <v>70.92</v>
      </c>
      <c r="H19" s="93"/>
      <c r="I19" s="42"/>
      <c r="J19" s="85"/>
      <c r="K19" s="85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</row>
    <row r="20" spans="1:42" s="86" customFormat="1" ht="38.25" customHeight="1" x14ac:dyDescent="0.2">
      <c r="A20" s="139" t="s">
        <v>192</v>
      </c>
      <c r="B20" s="103" t="s">
        <v>179</v>
      </c>
      <c r="C20" s="119" t="s">
        <v>104</v>
      </c>
      <c r="D20" s="111">
        <v>80000</v>
      </c>
      <c r="E20" s="115">
        <v>80000</v>
      </c>
      <c r="F20" s="115">
        <v>80000</v>
      </c>
      <c r="G20" s="113">
        <f t="shared" si="0"/>
        <v>100</v>
      </c>
      <c r="H20" s="93" t="s">
        <v>164</v>
      </c>
      <c r="I20" s="42"/>
      <c r="J20" s="85"/>
      <c r="K20" s="85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</row>
    <row r="21" spans="1:42" s="86" customFormat="1" ht="38.25" customHeight="1" x14ac:dyDescent="0.2">
      <c r="A21" s="139" t="s">
        <v>193</v>
      </c>
      <c r="B21" s="110" t="s">
        <v>190</v>
      </c>
      <c r="C21" s="120" t="s">
        <v>106</v>
      </c>
      <c r="D21" s="111"/>
      <c r="E21" s="115">
        <f>30000+15000</f>
        <v>45000</v>
      </c>
      <c r="F21" s="115">
        <v>44779</v>
      </c>
      <c r="G21" s="113">
        <f t="shared" si="0"/>
        <v>99.50888888888889</v>
      </c>
      <c r="H21" s="93"/>
      <c r="I21" s="42"/>
      <c r="J21" s="85"/>
      <c r="K21" s="85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</row>
    <row r="22" spans="1:42" s="86" customFormat="1" ht="29.25" customHeight="1" x14ac:dyDescent="0.2">
      <c r="A22" s="139" t="s">
        <v>194</v>
      </c>
      <c r="B22" s="157" t="s">
        <v>240</v>
      </c>
      <c r="C22" s="120" t="s">
        <v>230</v>
      </c>
      <c r="D22" s="111"/>
      <c r="E22" s="115">
        <v>20000</v>
      </c>
      <c r="F22" s="115">
        <v>20000</v>
      </c>
      <c r="G22" s="113">
        <f t="shared" si="0"/>
        <v>100</v>
      </c>
      <c r="H22" s="93"/>
      <c r="I22" s="42"/>
      <c r="J22" s="85"/>
      <c r="K22" s="85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</row>
    <row r="23" spans="1:42" s="86" customFormat="1" ht="27.75" customHeight="1" x14ac:dyDescent="0.2">
      <c r="A23" s="139" t="s">
        <v>254</v>
      </c>
      <c r="B23" s="104" t="s">
        <v>181</v>
      </c>
      <c r="C23" s="120" t="s">
        <v>108</v>
      </c>
      <c r="D23" s="111">
        <v>200000</v>
      </c>
      <c r="E23" s="115">
        <v>327200</v>
      </c>
      <c r="F23" s="115">
        <v>275609.40999999997</v>
      </c>
      <c r="G23" s="113">
        <f t="shared" ref="G23:G25" si="1">F23/E23*100</f>
        <v>84.232704767726148</v>
      </c>
      <c r="H23" s="93"/>
      <c r="I23" s="42"/>
      <c r="J23" s="85"/>
      <c r="K23" s="85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</row>
    <row r="24" spans="1:42" s="86" customFormat="1" ht="33" customHeight="1" x14ac:dyDescent="0.2">
      <c r="A24" s="139" t="s">
        <v>244</v>
      </c>
      <c r="B24" s="154" t="s">
        <v>241</v>
      </c>
      <c r="C24" s="120" t="s">
        <v>110</v>
      </c>
      <c r="D24" s="135"/>
      <c r="E24" s="115">
        <v>10000</v>
      </c>
      <c r="F24" s="115">
        <v>9902</v>
      </c>
      <c r="G24" s="113">
        <f t="shared" si="1"/>
        <v>99.02</v>
      </c>
      <c r="H24" s="93"/>
      <c r="I24" s="42"/>
      <c r="J24" s="85"/>
      <c r="K24" s="85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</row>
    <row r="25" spans="1:42" s="86" customFormat="1" ht="50.25" customHeight="1" x14ac:dyDescent="0.2">
      <c r="A25" s="139" t="s">
        <v>245</v>
      </c>
      <c r="B25" s="154" t="s">
        <v>255</v>
      </c>
      <c r="C25" s="160" t="s">
        <v>256</v>
      </c>
      <c r="D25" s="135"/>
      <c r="E25" s="115">
        <v>100000</v>
      </c>
      <c r="F25" s="115">
        <v>98401</v>
      </c>
      <c r="G25" s="113">
        <f t="shared" si="1"/>
        <v>98.40100000000001</v>
      </c>
      <c r="H25" s="93"/>
      <c r="I25" s="42"/>
      <c r="J25" s="85"/>
      <c r="K25" s="85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</row>
    <row r="26" spans="1:42" s="86" customFormat="1" ht="31.5" x14ac:dyDescent="0.2">
      <c r="A26" s="139" t="s">
        <v>246</v>
      </c>
      <c r="B26" s="133" t="s">
        <v>180</v>
      </c>
      <c r="C26" s="134" t="s">
        <v>112</v>
      </c>
      <c r="D26" s="135">
        <v>50000</v>
      </c>
      <c r="E26" s="115">
        <f>50000+90500</f>
        <v>140500</v>
      </c>
      <c r="F26" s="115">
        <f>49332+82547</f>
        <v>131879</v>
      </c>
      <c r="G26" s="113">
        <f t="shared" si="0"/>
        <v>93.864056939501779</v>
      </c>
      <c r="H26" s="93"/>
      <c r="I26" s="42"/>
      <c r="J26" s="85"/>
      <c r="K26" s="85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</row>
    <row r="27" spans="1:42" s="86" customFormat="1" ht="31.5" x14ac:dyDescent="0.2">
      <c r="A27" s="139" t="s">
        <v>247</v>
      </c>
      <c r="B27" s="155" t="s">
        <v>239</v>
      </c>
      <c r="C27" s="134" t="s">
        <v>233</v>
      </c>
      <c r="D27" s="135"/>
      <c r="E27" s="115">
        <v>10000</v>
      </c>
      <c r="F27" s="115">
        <v>10000</v>
      </c>
      <c r="G27" s="113">
        <f t="shared" si="0"/>
        <v>100</v>
      </c>
      <c r="H27" s="93"/>
      <c r="I27" s="42"/>
      <c r="J27" s="85"/>
      <c r="K27" s="85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</row>
    <row r="28" spans="1:42" s="86" customFormat="1" ht="31.5" x14ac:dyDescent="0.2">
      <c r="A28" s="139" t="s">
        <v>248</v>
      </c>
      <c r="B28" s="156" t="s">
        <v>238</v>
      </c>
      <c r="C28" s="134" t="s">
        <v>233</v>
      </c>
      <c r="D28" s="135"/>
      <c r="E28" s="115">
        <v>10000</v>
      </c>
      <c r="F28" s="115"/>
      <c r="G28" s="113">
        <f t="shared" si="0"/>
        <v>0</v>
      </c>
      <c r="H28" s="93"/>
      <c r="I28" s="42"/>
      <c r="J28" s="85"/>
      <c r="K28" s="85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</row>
    <row r="29" spans="1:42" s="86" customFormat="1" ht="47.25" x14ac:dyDescent="0.2">
      <c r="A29" s="139" t="s">
        <v>249</v>
      </c>
      <c r="B29" s="155" t="s">
        <v>237</v>
      </c>
      <c r="C29" s="134" t="s">
        <v>233</v>
      </c>
      <c r="D29" s="135"/>
      <c r="E29" s="115">
        <v>8000</v>
      </c>
      <c r="F29" s="115">
        <v>8000</v>
      </c>
      <c r="G29" s="113">
        <f t="shared" si="0"/>
        <v>100</v>
      </c>
      <c r="H29" s="93"/>
      <c r="I29" s="42"/>
      <c r="J29" s="85"/>
      <c r="K29" s="85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</row>
    <row r="30" spans="1:42" s="86" customFormat="1" ht="25.5" customHeight="1" x14ac:dyDescent="0.2">
      <c r="A30" s="139" t="s">
        <v>271</v>
      </c>
      <c r="B30" s="108" t="s">
        <v>186</v>
      </c>
      <c r="C30" s="122" t="s">
        <v>177</v>
      </c>
      <c r="D30" s="116"/>
      <c r="E30" s="115">
        <v>60000</v>
      </c>
      <c r="F30" s="115">
        <f>50000+10000</f>
        <v>60000</v>
      </c>
      <c r="G30" s="113">
        <f t="shared" si="0"/>
        <v>100</v>
      </c>
      <c r="H30" s="93"/>
      <c r="I30" s="42"/>
      <c r="J30" s="85"/>
      <c r="K30" s="85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</row>
    <row r="31" spans="1:42" s="86" customFormat="1" ht="24.75" customHeight="1" x14ac:dyDescent="0.2">
      <c r="A31" s="139"/>
      <c r="B31" s="137" t="s">
        <v>197</v>
      </c>
      <c r="C31" s="123"/>
      <c r="D31" s="116">
        <f>D32</f>
        <v>415800</v>
      </c>
      <c r="E31" s="116">
        <f>E32</f>
        <v>165800</v>
      </c>
      <c r="F31" s="116">
        <f>F32</f>
        <v>158906.5</v>
      </c>
      <c r="G31" s="113">
        <f t="shared" si="0"/>
        <v>95.842279855247284</v>
      </c>
      <c r="H31" s="93"/>
      <c r="I31" s="42"/>
      <c r="J31" s="85"/>
      <c r="K31" s="85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</row>
    <row r="32" spans="1:42" s="86" customFormat="1" ht="31.5" x14ac:dyDescent="0.2">
      <c r="A32" s="139" t="s">
        <v>185</v>
      </c>
      <c r="B32" s="103" t="s">
        <v>184</v>
      </c>
      <c r="C32" s="121" t="s">
        <v>119</v>
      </c>
      <c r="D32" s="124">
        <v>415800</v>
      </c>
      <c r="E32" s="115">
        <v>165800</v>
      </c>
      <c r="F32" s="115">
        <v>158906.5</v>
      </c>
      <c r="G32" s="113">
        <f>F32/E32*100</f>
        <v>95.842279855247284</v>
      </c>
      <c r="H32" s="93"/>
      <c r="I32" s="42"/>
      <c r="J32" s="85"/>
      <c r="K32" s="85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</row>
    <row r="33" spans="1:42" s="19" customFormat="1" ht="29.25" customHeight="1" x14ac:dyDescent="0.2">
      <c r="A33" s="96"/>
      <c r="B33" s="137" t="s">
        <v>196</v>
      </c>
      <c r="C33" s="123"/>
      <c r="D33" s="116">
        <f>D34</f>
        <v>0</v>
      </c>
      <c r="E33" s="116">
        <f>E34</f>
        <v>49250</v>
      </c>
      <c r="F33" s="116">
        <f>F34</f>
        <v>48750</v>
      </c>
      <c r="G33" s="113">
        <f t="shared" si="0"/>
        <v>98.984771573604064</v>
      </c>
      <c r="H33" s="97"/>
      <c r="I33" s="48"/>
    </row>
    <row r="34" spans="1:42" s="19" customFormat="1" ht="47.25" x14ac:dyDescent="0.2">
      <c r="A34" s="96" t="s">
        <v>198</v>
      </c>
      <c r="B34" s="130" t="s">
        <v>195</v>
      </c>
      <c r="C34" s="131" t="s">
        <v>136</v>
      </c>
      <c r="D34" s="114"/>
      <c r="E34" s="114">
        <v>49250</v>
      </c>
      <c r="F34" s="114">
        <v>48750</v>
      </c>
      <c r="G34" s="113">
        <f t="shared" si="0"/>
        <v>98.984771573604064</v>
      </c>
      <c r="H34" s="97"/>
      <c r="I34" s="48"/>
    </row>
    <row r="35" spans="1:42" s="19" customFormat="1" ht="25.5" customHeight="1" x14ac:dyDescent="0.2">
      <c r="A35" s="96"/>
      <c r="B35" s="136" t="s">
        <v>209</v>
      </c>
      <c r="C35" s="131"/>
      <c r="D35" s="112">
        <f>D37</f>
        <v>0</v>
      </c>
      <c r="E35" s="112">
        <f>E36+E37</f>
        <v>197813</v>
      </c>
      <c r="F35" s="112">
        <f>F36+F37</f>
        <v>197813</v>
      </c>
      <c r="G35" s="113">
        <f t="shared" si="0"/>
        <v>100</v>
      </c>
      <c r="H35" s="97"/>
      <c r="I35" s="48"/>
    </row>
    <row r="36" spans="1:42" s="19" customFormat="1" ht="38.25" customHeight="1" x14ac:dyDescent="0.2">
      <c r="A36" s="96" t="s">
        <v>208</v>
      </c>
      <c r="B36" s="158" t="s">
        <v>242</v>
      </c>
      <c r="C36" s="131" t="s">
        <v>225</v>
      </c>
      <c r="D36" s="114"/>
      <c r="E36" s="114">
        <v>87070</v>
      </c>
      <c r="F36" s="114">
        <v>87070</v>
      </c>
      <c r="G36" s="113">
        <f t="shared" si="0"/>
        <v>100</v>
      </c>
      <c r="H36" s="97"/>
      <c r="I36" s="48"/>
    </row>
    <row r="37" spans="1:42" s="19" customFormat="1" ht="32.25" customHeight="1" x14ac:dyDescent="0.2">
      <c r="A37" s="96" t="s">
        <v>243</v>
      </c>
      <c r="B37" s="130" t="s">
        <v>207</v>
      </c>
      <c r="C37" s="131" t="s">
        <v>141</v>
      </c>
      <c r="D37" s="114"/>
      <c r="E37" s="114">
        <v>110743</v>
      </c>
      <c r="F37" s="114">
        <v>110743</v>
      </c>
      <c r="G37" s="113">
        <f t="shared" si="0"/>
        <v>100</v>
      </c>
      <c r="H37" s="97"/>
      <c r="I37" s="48"/>
    </row>
    <row r="38" spans="1:42" s="19" customFormat="1" ht="24.75" customHeight="1" thickBot="1" x14ac:dyDescent="0.35">
      <c r="A38" s="232" t="s">
        <v>174</v>
      </c>
      <c r="B38" s="233"/>
      <c r="C38" s="127"/>
      <c r="D38" s="128">
        <f>D15+D31+D33+D35</f>
        <v>745800</v>
      </c>
      <c r="E38" s="128">
        <f>E15+E31+E33+E35</f>
        <v>1443563</v>
      </c>
      <c r="F38" s="128">
        <f>F15+F31+F33+F35</f>
        <v>1360371.91</v>
      </c>
      <c r="G38" s="129">
        <f t="shared" si="0"/>
        <v>94.237100147343753</v>
      </c>
      <c r="H38" s="97"/>
      <c r="I38" s="48"/>
    </row>
    <row r="39" spans="1:42" s="19" customFormat="1" ht="75" customHeight="1" x14ac:dyDescent="0.3">
      <c r="A39" s="90"/>
      <c r="B39" s="240" t="s">
        <v>276</v>
      </c>
      <c r="C39" s="240"/>
      <c r="D39" s="240"/>
      <c r="E39" s="251" t="s">
        <v>277</v>
      </c>
      <c r="F39" s="251"/>
      <c r="G39" s="241"/>
      <c r="H39" s="250"/>
      <c r="I39" s="250"/>
      <c r="J39" s="250"/>
      <c r="K39" s="250"/>
      <c r="L39" s="250"/>
      <c r="M39" s="250"/>
      <c r="N39" s="250"/>
      <c r="O39" s="250"/>
      <c r="P39" s="250"/>
    </row>
    <row r="40" spans="1:42" s="89" customFormat="1" ht="33" customHeight="1" x14ac:dyDescent="0.2">
      <c r="A40" s="90"/>
      <c r="B40" s="33"/>
      <c r="C40" s="90"/>
      <c r="D40" s="78"/>
      <c r="E40" s="159">
        <f>E38-1443563</f>
        <v>0</v>
      </c>
      <c r="F40" s="83"/>
      <c r="G40" s="78"/>
      <c r="I40" s="88"/>
      <c r="J40" s="87"/>
      <c r="K40" s="87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</row>
    <row r="41" spans="1:42" s="86" customFormat="1" ht="14.25" customHeight="1" x14ac:dyDescent="0.2">
      <c r="A41" s="90"/>
      <c r="B41" s="33"/>
      <c r="C41" s="90"/>
      <c r="D41" s="78"/>
      <c r="E41" s="83"/>
      <c r="F41" s="83"/>
      <c r="G41" s="78"/>
      <c r="I41" s="42"/>
      <c r="J41" s="85"/>
      <c r="K41" s="85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</row>
    <row r="42" spans="1:42" s="86" customFormat="1" ht="14.25" customHeight="1" x14ac:dyDescent="0.2">
      <c r="A42" s="90"/>
      <c r="B42" s="33"/>
      <c r="C42" s="90"/>
      <c r="D42" s="78"/>
      <c r="E42" s="83"/>
      <c r="F42" s="83"/>
      <c r="G42" s="78"/>
      <c r="I42" s="42"/>
      <c r="J42" s="85"/>
      <c r="K42" s="85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</row>
    <row r="43" spans="1:42" s="86" customFormat="1" ht="37.5" customHeight="1" thickBot="1" x14ac:dyDescent="0.25">
      <c r="A43" s="90"/>
      <c r="B43" s="44"/>
      <c r="C43" s="90"/>
      <c r="D43" s="128">
        <f>D21+D37+D39+D41</f>
        <v>0</v>
      </c>
      <c r="E43" s="83"/>
      <c r="F43" s="83"/>
      <c r="G43" s="78"/>
      <c r="I43" s="42"/>
      <c r="J43" s="85"/>
      <c r="K43" s="85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</row>
    <row r="44" spans="1:42" s="86" customFormat="1" ht="14.25" customHeight="1" x14ac:dyDescent="0.2">
      <c r="A44" s="90"/>
      <c r="B44" s="33"/>
      <c r="C44" s="90"/>
      <c r="D44" s="78"/>
      <c r="E44" s="83"/>
      <c r="F44" s="83"/>
      <c r="G44" s="78"/>
      <c r="I44" s="42"/>
      <c r="J44" s="85"/>
      <c r="K44" s="85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</row>
  </sheetData>
  <mergeCells count="17">
    <mergeCell ref="B39:D39"/>
    <mergeCell ref="H39:P39"/>
    <mergeCell ref="E39:F39"/>
    <mergeCell ref="F8:G8"/>
    <mergeCell ref="F6:G6"/>
    <mergeCell ref="F7:G7"/>
    <mergeCell ref="G12:G13"/>
    <mergeCell ref="A38:B38"/>
    <mergeCell ref="F5:G5"/>
    <mergeCell ref="A9:G9"/>
    <mergeCell ref="A10:G10"/>
    <mergeCell ref="A12:A13"/>
    <mergeCell ref="B12:B13"/>
    <mergeCell ref="C12:C13"/>
    <mergeCell ref="D12:D13"/>
    <mergeCell ref="E12:E13"/>
    <mergeCell ref="F12:F13"/>
  </mergeCells>
  <printOptions horizontalCentered="1"/>
  <pageMargins left="0.59055118110236227" right="0.59055118110236227" top="0.98425196850393704" bottom="0.39370078740157483" header="0.51181102362204722" footer="0.19685039370078741"/>
  <pageSetup paperSize="9" scale="71" orientation="landscape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доходи</vt:lpstr>
      <vt:lpstr>Видат дод 2</vt:lpstr>
      <vt:lpstr>кредитування</vt:lpstr>
      <vt:lpstr>програми</vt:lpstr>
      <vt:lpstr>'Видат дод 2'!Заголовки_для_печати</vt:lpstr>
      <vt:lpstr>доходи!Заголовки_для_печати</vt:lpstr>
      <vt:lpstr>кредитування!Заголовки_для_печати</vt:lpstr>
      <vt:lpstr>'Видат дод 2'!Область_печати</vt:lpstr>
      <vt:lpstr>доходи!Область_печати</vt:lpstr>
      <vt:lpstr>кредитування!Область_печати</vt:lpstr>
      <vt:lpstr>програми!Область_печати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AMD</cp:lastModifiedBy>
  <cp:lastPrinted>2022-02-21T11:52:37Z</cp:lastPrinted>
  <dcterms:created xsi:type="dcterms:W3CDTF">2021-04-23T08:35:44Z</dcterms:created>
  <dcterms:modified xsi:type="dcterms:W3CDTF">2022-02-21T11:53:19Z</dcterms:modified>
</cp:coreProperties>
</file>